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\peitl.cz\"/>
    </mc:Choice>
  </mc:AlternateContent>
  <xr:revisionPtr revIDLastSave="0" documentId="13_ncr:1_{2E45270D-C56F-4391-B2B3-5C4A416A3BFC}" xr6:coauthVersionLast="44" xr6:coauthVersionMax="44" xr10:uidLastSave="{00000000-0000-0000-0000-000000000000}"/>
  <bookViews>
    <workbookView xWindow="-120" yWindow="-120" windowWidth="29040" windowHeight="17790" xr2:uid="{2AF32947-ABB4-4160-96C5-37452D59844A}"/>
  </bookViews>
  <sheets>
    <sheet name="man" sheetId="3" r:id="rId1"/>
    <sheet name="woman" sheetId="2" r:id="rId2"/>
  </sheets>
  <definedNames>
    <definedName name="_xlnm.Print_Area" localSheetId="0">man!$D$6:$AE$61</definedName>
    <definedName name="_xlnm.Print_Area" localSheetId="1">woman!$D$6:$AE$61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3" l="1"/>
  <c r="Q52" i="3"/>
  <c r="I48" i="3"/>
  <c r="AC47" i="3"/>
  <c r="Q47" i="3"/>
  <c r="Q57" i="3" s="1"/>
  <c r="Q45" i="3"/>
  <c r="Q60" i="3" s="1"/>
  <c r="G45" i="3"/>
  <c r="Z60" i="3" s="1"/>
  <c r="S36" i="3"/>
  <c r="AD34" i="3"/>
  <c r="Q34" i="3"/>
  <c r="I30" i="3"/>
  <c r="Q29" i="3"/>
  <c r="Q39" i="3" s="1"/>
  <c r="Q27" i="3"/>
  <c r="E33" i="3" s="1"/>
  <c r="G27" i="3"/>
  <c r="Z41" i="3" s="1"/>
  <c r="AC20" i="3"/>
  <c r="S17" i="3"/>
  <c r="Q15" i="3"/>
  <c r="AC14" i="3"/>
  <c r="AH12" i="3"/>
  <c r="AH11" i="3"/>
  <c r="AH13" i="3" s="1"/>
  <c r="AH14" i="3" s="1"/>
  <c r="I11" i="3"/>
  <c r="AH10" i="3"/>
  <c r="Q10" i="3"/>
  <c r="Q20" i="3" s="1"/>
  <c r="AH9" i="3"/>
  <c r="Q8" i="3"/>
  <c r="E14" i="3" s="1"/>
  <c r="G8" i="3"/>
  <c r="E10" i="3" s="1"/>
  <c r="AH5" i="3"/>
  <c r="AH4" i="3"/>
  <c r="F33" i="3" s="1"/>
  <c r="AB33" i="3" s="1"/>
  <c r="AH3" i="3"/>
  <c r="AD52" i="3" s="1"/>
  <c r="I48" i="2"/>
  <c r="I30" i="2"/>
  <c r="I11" i="2"/>
  <c r="Z27" i="3" l="1"/>
  <c r="E39" i="3"/>
  <c r="E29" i="3"/>
  <c r="AC39" i="3"/>
  <c r="AD15" i="3"/>
  <c r="G41" i="3"/>
  <c r="AC10" i="3"/>
  <c r="AC29" i="3"/>
  <c r="E20" i="3"/>
  <c r="F57" i="3"/>
  <c r="F14" i="3"/>
  <c r="AB14" i="3" s="1"/>
  <c r="AC33" i="3"/>
  <c r="G23" i="3"/>
  <c r="F51" i="3"/>
  <c r="AB51" i="3" s="1"/>
  <c r="Q23" i="3"/>
  <c r="AC57" i="3"/>
  <c r="Z8" i="3"/>
  <c r="Z23" i="3"/>
  <c r="AC51" i="3"/>
  <c r="G60" i="3"/>
  <c r="AH2" i="3"/>
  <c r="Z45" i="3"/>
  <c r="F47" i="3"/>
  <c r="S17" i="2"/>
  <c r="S54" i="2"/>
  <c r="S36" i="2"/>
  <c r="Q15" i="2"/>
  <c r="Q10" i="2"/>
  <c r="Q20" i="2" s="1"/>
  <c r="Q8" i="2"/>
  <c r="G8" i="2"/>
  <c r="AC10" i="2" s="1"/>
  <c r="Q34" i="2"/>
  <c r="Q29" i="2"/>
  <c r="Q39" i="2" s="1"/>
  <c r="Q27" i="2"/>
  <c r="AC33" i="2" s="1"/>
  <c r="G27" i="2"/>
  <c r="E39" i="2" s="1"/>
  <c r="Q52" i="2"/>
  <c r="Q47" i="2"/>
  <c r="Q57" i="2" s="1"/>
  <c r="Q45" i="2"/>
  <c r="G45" i="2"/>
  <c r="Z60" i="2" s="1"/>
  <c r="AH4" i="2"/>
  <c r="F14" i="2" s="1"/>
  <c r="Q23" i="2"/>
  <c r="AH5" i="2"/>
  <c r="AH10" i="2"/>
  <c r="AH3" i="2"/>
  <c r="AD15" i="2" s="1"/>
  <c r="O26" i="3" l="1"/>
  <c r="O44" i="3"/>
  <c r="J52" i="3" s="1"/>
  <c r="J34" i="3"/>
  <c r="O7" i="3"/>
  <c r="J15" i="3" s="1"/>
  <c r="AH2" i="2"/>
  <c r="O26" i="2" s="1"/>
  <c r="F33" i="2"/>
  <c r="AB33" i="2" s="1"/>
  <c r="F51" i="2"/>
  <c r="AB51" i="2" s="1"/>
  <c r="AD34" i="2"/>
  <c r="AD52" i="2"/>
  <c r="G41" i="2"/>
  <c r="Z41" i="2"/>
  <c r="F57" i="2"/>
  <c r="AC47" i="2"/>
  <c r="F47" i="2"/>
  <c r="Q60" i="2"/>
  <c r="AC39" i="2"/>
  <c r="E33" i="2"/>
  <c r="AC29" i="2"/>
  <c r="AB14" i="2"/>
  <c r="Z27" i="2"/>
  <c r="AC57" i="2"/>
  <c r="AC51" i="2"/>
  <c r="G60" i="2"/>
  <c r="Z45" i="2"/>
  <c r="E14" i="2"/>
  <c r="AC14" i="2"/>
  <c r="E29" i="2"/>
  <c r="E20" i="2"/>
  <c r="G23" i="2"/>
  <c r="AC20" i="2"/>
  <c r="Z23" i="2"/>
  <c r="E10" i="2"/>
  <c r="Z8" i="2"/>
  <c r="AH9" i="2"/>
  <c r="O7" i="2" l="1"/>
  <c r="O44" i="2"/>
  <c r="J52" i="2"/>
  <c r="J15" i="2"/>
  <c r="J34" i="2"/>
  <c r="AH11" i="2"/>
  <c r="AH12" i="2"/>
  <c r="AH13" i="2" l="1"/>
  <c r="AH14" i="2" s="1"/>
</calcChain>
</file>

<file path=xl/sharedStrings.xml><?xml version="1.0" encoding="utf-8"?>
<sst xmlns="http://schemas.openxmlformats.org/spreadsheetml/2006/main" count="136" uniqueCount="37">
  <si>
    <t>cm</t>
  </si>
  <si>
    <t>Vzdálenost diagonály = Výška přesahu + přídavek</t>
  </si>
  <si>
    <t>Přepona přesahu</t>
  </si>
  <si>
    <t>Diago 1/2 středu+přesah+přídavek</t>
  </si>
  <si>
    <t>Diago přesah+2xpřídavek</t>
  </si>
  <si>
    <t>Diago odsřižku=diago celku-diago přesah+přídavek</t>
  </si>
  <si>
    <t>Odstřih - přídavek pro výpočet</t>
  </si>
  <si>
    <t>Požadovaná délky (od ucha k uchu)</t>
  </si>
  <si>
    <t>Požadovaná výška střední části (brada - nos)</t>
  </si>
  <si>
    <t>Požadovaná velikost části brada / nos</t>
  </si>
  <si>
    <t>Přídavek (za stehem)</t>
  </si>
  <si>
    <t>(přídavek za stehem)</t>
  </si>
  <si>
    <t>prvý přehyb</t>
  </si>
  <si>
    <t>druhý přehyb</t>
  </si>
  <si>
    <t>šev</t>
  </si>
  <si>
    <t>Velikost celého dílu</t>
  </si>
  <si>
    <t>Požadovaná délka je délka+2x1/2přesahu+1/2přídavek, neboli délka+přesah+1/2přídavek</t>
  </si>
  <si>
    <t>přeložení</t>
  </si>
  <si>
    <t>Zadání</t>
  </si>
  <si>
    <r>
      <t>a</t>
    </r>
    <r>
      <rPr>
        <sz val="10"/>
        <rFont val="Arial"/>
        <family val="2"/>
        <charset val="238"/>
      </rPr>
      <t>  =  u / √2  </t>
    </r>
    <r>
      <rPr>
        <sz val="12"/>
        <rFont val="Arial"/>
        <family val="2"/>
        <charset val="238"/>
      </rPr>
      <t>≐</t>
    </r>
    <r>
      <rPr>
        <sz val="10"/>
        <rFont val="Arial"/>
        <family val="2"/>
        <charset val="238"/>
      </rPr>
      <t>  0,7071 u</t>
    </r>
  </si>
  <si>
    <t>Dva samostatné díly (strana tisku 1)</t>
  </si>
  <si>
    <t>Jeden díl - překlad na dolní vodorovné hraně (strana tisku 2)</t>
  </si>
  <si>
    <t>Jeden díl - překlad na levé svislé hraně (strana tisku 3)</t>
  </si>
  <si>
    <t>šířka v1</t>
  </si>
  <si>
    <t>výška v1</t>
  </si>
  <si>
    <t>horní část přes nos</t>
  </si>
  <si>
    <t>střední části (brada - nos)</t>
  </si>
  <si>
    <t>spodní část pod bradou</t>
  </si>
  <si>
    <t>prvý přehyb - Přídavek za stehem</t>
  </si>
  <si>
    <t>druhý přehyb - odvozen od výšky brada - nos</t>
  </si>
  <si>
    <t>ostřižení</t>
  </si>
  <si>
    <t>Všechny míry jsou v centimetrech</t>
  </si>
  <si>
    <t>Popis</t>
  </si>
  <si>
    <t>Dámská</t>
  </si>
  <si>
    <t>Pánská</t>
  </si>
  <si>
    <t>Video 1</t>
  </si>
  <si>
    <t>Video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</si>
</sst>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0"/>
  </numFmts>
  <fonts count="19" x14ac:knownFonts="1"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rgb="FFFF0000"/>
      </left>
      <right style="dashed">
        <color auto="1"/>
      </right>
      <top/>
      <bottom/>
      <diagonal/>
    </border>
    <border>
      <left style="dashed">
        <color auto="1"/>
      </left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dashed">
        <color auto="1"/>
      </top>
      <bottom style="medium">
        <color rgb="FFFF0000"/>
      </bottom>
      <diagonal/>
    </border>
    <border diagonalUp="1">
      <left/>
      <right/>
      <top/>
      <bottom/>
      <diagonal style="mediumDashDotDot">
        <color rgb="FF0070C0"/>
      </diagonal>
    </border>
    <border>
      <left/>
      <right/>
      <top style="medium">
        <color rgb="FFFF0000"/>
      </top>
      <bottom/>
      <diagonal/>
    </border>
    <border>
      <left/>
      <right/>
      <top style="mediumDashDotDot">
        <color rgb="FF0070C0"/>
      </top>
      <bottom/>
      <diagonal/>
    </border>
    <border diagonalDown="1">
      <left/>
      <right/>
      <top/>
      <bottom/>
      <diagonal style="mediumDashDotDot">
        <color rgb="FF0070C0"/>
      </diagonal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 diagonalUp="1">
      <left/>
      <right/>
      <top style="dashed">
        <color auto="1"/>
      </top>
      <bottom/>
      <diagonal style="mediumDashDotDot">
        <color rgb="FF0070C0"/>
      </diagonal>
    </border>
    <border diagonalDown="1">
      <left/>
      <right/>
      <top style="dashed">
        <color auto="1"/>
      </top>
      <bottom/>
      <diagonal style="mediumDashDotDot">
        <color rgb="FF0070C0"/>
      </diagonal>
    </border>
    <border diagonalDown="1">
      <left/>
      <right/>
      <top/>
      <bottom style="dashed">
        <color auto="1"/>
      </bottom>
      <diagonal style="mediumDashDotDot">
        <color rgb="FF0070C0"/>
      </diagonal>
    </border>
    <border diagonalUp="1">
      <left/>
      <right/>
      <top/>
      <bottom style="dashed">
        <color auto="1"/>
      </bottom>
      <diagonal style="mediumDashDotDot">
        <color rgb="FF0070C0"/>
      </diagonal>
    </border>
    <border>
      <left style="medium">
        <color rgb="FFFF0000"/>
      </left>
      <right style="dashed">
        <color auto="1"/>
      </right>
      <top style="medium">
        <color rgb="FFFF0000"/>
      </top>
      <bottom style="dashed">
        <color auto="1"/>
      </bottom>
      <diagonal/>
    </border>
    <border>
      <left style="dashed">
        <color auto="1"/>
      </left>
      <right style="medium">
        <color rgb="FFFF0000"/>
      </right>
      <top style="medium">
        <color rgb="FFFF0000"/>
      </top>
      <bottom style="dashed">
        <color auto="1"/>
      </bottom>
      <diagonal/>
    </border>
    <border>
      <left style="medium">
        <color rgb="FFFF0000"/>
      </left>
      <right style="dashed">
        <color auto="1"/>
      </right>
      <top style="dashed">
        <color auto="1"/>
      </top>
      <bottom style="medium">
        <color rgb="FFFF0000"/>
      </bottom>
      <diagonal/>
    </border>
    <border>
      <left style="dashed">
        <color auto="1"/>
      </left>
      <right style="medium">
        <color rgb="FFFF0000"/>
      </right>
      <top style="dashed">
        <color auto="1"/>
      </top>
      <bottom style="medium">
        <color rgb="FFFF0000"/>
      </bottom>
      <diagonal/>
    </border>
    <border>
      <left/>
      <right/>
      <top style="medium">
        <color rgb="FFFF0000"/>
      </top>
      <bottom style="dashed">
        <color auto="1"/>
      </bottom>
      <diagonal/>
    </border>
    <border>
      <left style="hair">
        <color auto="1"/>
      </left>
      <right/>
      <top/>
      <bottom/>
      <diagonal/>
    </border>
    <border diagonalUp="1">
      <left style="dashed">
        <color auto="1"/>
      </left>
      <right/>
      <top/>
      <bottom/>
      <diagonal style="mediumDashDotDot">
        <color rgb="FF0070C0"/>
      </diagonal>
    </border>
    <border diagonalDown="1">
      <left style="hair">
        <color auto="1"/>
      </left>
      <right style="dashed">
        <color auto="1"/>
      </right>
      <top/>
      <bottom/>
      <diagonal style="mediumDashDotDot">
        <color rgb="FF0070C0"/>
      </diagonal>
    </border>
    <border diagonalDown="1">
      <left style="dashed">
        <color auto="1"/>
      </left>
      <right/>
      <top/>
      <bottom/>
      <diagonal style="mediumDashDotDot">
        <color rgb="FF0070C0"/>
      </diagonal>
    </border>
    <border diagonalUp="1">
      <left style="hair">
        <color auto="1"/>
      </left>
      <right style="dashed">
        <color auto="1"/>
      </right>
      <top/>
      <bottom/>
      <diagonal style="mediumDashDotDot">
        <color rgb="FF0070C0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DashDotDot">
        <color rgb="FF0070C0"/>
      </bottom>
      <diagonal/>
    </border>
    <border>
      <left/>
      <right/>
      <top style="hair">
        <color auto="1"/>
      </top>
      <bottom style="mediumDashDotDot">
        <color rgb="FF0070C0"/>
      </bottom>
      <diagonal/>
    </border>
    <border diagonalDown="1">
      <left style="hair">
        <color auto="1"/>
      </left>
      <right style="medium">
        <color rgb="FFFF0000"/>
      </right>
      <top/>
      <bottom/>
      <diagonal style="dotted">
        <color auto="1"/>
      </diagonal>
    </border>
    <border diagonalUp="1">
      <left/>
      <right/>
      <top style="medium">
        <color rgb="FFFF0000"/>
      </top>
      <bottom style="mediumDashDotDot">
        <color rgb="FF0070C0"/>
      </bottom>
      <diagonal style="dotted">
        <color auto="1"/>
      </diagonal>
    </border>
    <border>
      <left style="medium">
        <color rgb="FFFF0000"/>
      </left>
      <right style="hair">
        <color auto="1"/>
      </right>
      <top/>
      <bottom/>
      <diagonal/>
    </border>
    <border>
      <left style="hair">
        <color auto="1"/>
      </left>
      <right style="medium">
        <color rgb="FFFF0000"/>
      </right>
      <top/>
      <bottom/>
      <diagonal/>
    </border>
    <border diagonalUp="1">
      <left style="medium">
        <color rgb="FFFF0000"/>
      </left>
      <right style="hair">
        <color auto="1"/>
      </right>
      <top/>
      <bottom/>
      <diagonal style="dotted">
        <color auto="1"/>
      </diagonal>
    </border>
    <border diagonalDown="1">
      <left/>
      <right/>
      <top style="mediumDashDotDot">
        <color rgb="FF0070C0"/>
      </top>
      <bottom style="medium">
        <color rgb="FFFF0000"/>
      </bottom>
      <diagonal style="dotted">
        <color auto="1"/>
      </diagonal>
    </border>
    <border diagonalDown="1">
      <left style="medium">
        <color rgb="FFFF0000"/>
      </left>
      <right style="hair">
        <color auto="1"/>
      </right>
      <top/>
      <bottom/>
      <diagonal style="dotted">
        <color auto="1"/>
      </diagonal>
    </border>
    <border diagonalUp="1">
      <left style="hair">
        <color auto="1"/>
      </left>
      <right style="medium">
        <color rgb="FFFF0000"/>
      </right>
      <top/>
      <bottom/>
      <diagonal style="dotted">
        <color auto="1"/>
      </diagonal>
    </border>
    <border diagonalUp="1">
      <left/>
      <right/>
      <top style="mediumDashDotDot">
        <color rgb="FF0070C0"/>
      </top>
      <bottom style="medium">
        <color rgb="FFFF0000"/>
      </bottom>
      <diagonal style="dotted">
        <color auto="1"/>
      </diagonal>
    </border>
    <border diagonalDown="1">
      <left/>
      <right/>
      <top style="medium">
        <color rgb="FFFF0000"/>
      </top>
      <bottom style="mediumDashDotDot">
        <color rgb="FF0070C0"/>
      </bottom>
      <diagonal style="dotted">
        <color auto="1"/>
      </diagonal>
    </border>
    <border>
      <left/>
      <right/>
      <top style="mediumDashed">
        <color rgb="FF00B050"/>
      </top>
      <bottom/>
      <diagonal/>
    </border>
    <border>
      <left/>
      <right/>
      <top style="mediumDashDotDot">
        <color rgb="FF0070C0"/>
      </top>
      <bottom style="mediumDashed">
        <color rgb="FF00B050"/>
      </bottom>
      <diagonal/>
    </border>
    <border>
      <left/>
      <right style="mediumDashed">
        <color rgb="FF00B050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dashed">
        <color auto="1"/>
      </left>
      <right/>
      <top/>
      <bottom style="medium">
        <color rgb="FFFF0000"/>
      </bottom>
      <diagonal/>
    </border>
    <border diagonalDown="1">
      <left/>
      <right/>
      <top/>
      <bottom style="medium">
        <color rgb="FFFF0000"/>
      </bottom>
      <diagonal style="mediumDashDotDot">
        <color rgb="FF0070C0"/>
      </diagonal>
    </border>
    <border>
      <left/>
      <right style="medium">
        <color rgb="FFFF0000"/>
      </right>
      <top/>
      <bottom style="medium">
        <color rgb="FFFF0000"/>
      </bottom>
      <diagonal/>
    </border>
    <border diagonalUp="1">
      <left/>
      <right/>
      <top/>
      <bottom style="medium">
        <color rgb="FFFF0000"/>
      </bottom>
      <diagonal style="mediumDashDotDot">
        <color rgb="FF0070C0"/>
      </diagonal>
    </border>
    <border>
      <left/>
      <right style="dashed">
        <color auto="1"/>
      </right>
      <top/>
      <bottom style="medium">
        <color rgb="FFFF0000"/>
      </bottom>
      <diagonal/>
    </border>
    <border>
      <left/>
      <right/>
      <top style="mediumDashed">
        <color rgb="FF00B05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7" fillId="3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164" fontId="5" fillId="3" borderId="0" xfId="0" applyNumberFormat="1" applyFont="1" applyFill="1" applyAlignment="1" applyProtection="1">
      <protection hidden="1"/>
    </xf>
    <xf numFmtId="0" fontId="7" fillId="3" borderId="11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7" fillId="2" borderId="23" xfId="0" applyFont="1" applyFill="1" applyBorder="1" applyProtection="1">
      <protection hidden="1"/>
    </xf>
    <xf numFmtId="0" fontId="7" fillId="2" borderId="14" xfId="0" applyFont="1" applyFill="1" applyBorder="1" applyProtection="1">
      <protection hidden="1"/>
    </xf>
    <xf numFmtId="0" fontId="7" fillId="2" borderId="27" xfId="0" applyFont="1" applyFill="1" applyBorder="1" applyProtection="1">
      <protection hidden="1"/>
    </xf>
    <xf numFmtId="0" fontId="7" fillId="2" borderId="43" xfId="0" applyFont="1" applyFill="1" applyBorder="1" applyProtection="1">
      <protection hidden="1"/>
    </xf>
    <xf numFmtId="164" fontId="7" fillId="2" borderId="14" xfId="0" applyNumberFormat="1" applyFont="1" applyFill="1" applyBorder="1" applyAlignment="1" applyProtection="1">
      <alignment horizontal="right" vertical="center" textRotation="90"/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164" fontId="7" fillId="2" borderId="14" xfId="0" applyNumberFormat="1" applyFont="1" applyFill="1" applyBorder="1" applyProtection="1">
      <protection hidden="1"/>
    </xf>
    <xf numFmtId="0" fontId="7" fillId="2" borderId="51" xfId="0" applyFont="1" applyFill="1" applyBorder="1" applyProtection="1">
      <protection hidden="1"/>
    </xf>
    <xf numFmtId="0" fontId="7" fillId="2" borderId="24" xfId="0" applyFont="1" applyFill="1" applyBorder="1" applyProtection="1">
      <protection hidden="1"/>
    </xf>
    <xf numFmtId="0" fontId="7" fillId="3" borderId="18" xfId="0" applyFont="1" applyFill="1" applyBorder="1" applyProtection="1">
      <protection hidden="1"/>
    </xf>
    <xf numFmtId="0" fontId="7" fillId="2" borderId="18" xfId="0" applyFont="1" applyFill="1" applyBorder="1" applyProtection="1">
      <protection hidden="1"/>
    </xf>
    <xf numFmtId="0" fontId="7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2" borderId="19" xfId="0" applyFont="1" applyFill="1" applyBorder="1" applyProtection="1">
      <protection hidden="1"/>
    </xf>
    <xf numFmtId="0" fontId="7" fillId="2" borderId="15" xfId="0" applyFont="1" applyFill="1" applyBorder="1" applyProtection="1">
      <protection hidden="1"/>
    </xf>
    <xf numFmtId="0" fontId="7" fillId="2" borderId="20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7" fillId="2" borderId="4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7" fillId="2" borderId="5" xfId="0" applyFont="1" applyFill="1" applyBorder="1" applyProtection="1">
      <protection hidden="1"/>
    </xf>
    <xf numFmtId="164" fontId="7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Protection="1">
      <protection hidden="1"/>
    </xf>
    <xf numFmtId="0" fontId="7" fillId="2" borderId="29" xfId="0" applyFont="1" applyFill="1" applyBorder="1" applyProtection="1">
      <protection hidden="1"/>
    </xf>
    <xf numFmtId="164" fontId="7" fillId="2" borderId="28" xfId="0" applyNumberFormat="1" applyFont="1" applyFill="1" applyBorder="1" applyAlignment="1" applyProtection="1">
      <alignment horizontal="left" textRotation="45"/>
      <protection hidden="1"/>
    </xf>
    <xf numFmtId="0" fontId="7" fillId="2" borderId="30" xfId="0" applyFont="1" applyFill="1" applyBorder="1" applyProtection="1">
      <protection hidden="1"/>
    </xf>
    <xf numFmtId="0" fontId="7" fillId="2" borderId="17" xfId="0" applyFont="1" applyFill="1" applyBorder="1" applyProtection="1">
      <protection hidden="1"/>
    </xf>
    <xf numFmtId="0" fontId="7" fillId="2" borderId="46" xfId="0" applyFont="1" applyFill="1" applyBorder="1" applyProtection="1">
      <protection hidden="1"/>
    </xf>
    <xf numFmtId="0" fontId="7" fillId="2" borderId="33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0" fontId="7" fillId="2" borderId="35" xfId="0" applyFont="1" applyFill="1" applyBorder="1" applyProtection="1">
      <protection hidden="1"/>
    </xf>
    <xf numFmtId="0" fontId="7" fillId="2" borderId="42" xfId="0" applyFont="1" applyFill="1" applyBorder="1" applyProtection="1">
      <protection hidden="1"/>
    </xf>
    <xf numFmtId="164" fontId="7" fillId="2" borderId="44" xfId="0" applyNumberFormat="1" applyFont="1" applyFill="1" applyBorder="1" applyAlignment="1" applyProtection="1">
      <alignment horizontal="center" vertical="center"/>
      <protection hidden="1"/>
    </xf>
    <xf numFmtId="164" fontId="7" fillId="2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Protection="1">
      <protection hidden="1"/>
    </xf>
    <xf numFmtId="164" fontId="7" fillId="2" borderId="45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164" fontId="8" fillId="2" borderId="0" xfId="0" applyNumberFormat="1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164" fontId="7" fillId="2" borderId="0" xfId="0" applyNumberFormat="1" applyFont="1" applyFill="1" applyBorder="1" applyAlignment="1" applyProtection="1">
      <alignment vertical="center" textRotation="90"/>
      <protection hidden="1"/>
    </xf>
    <xf numFmtId="0" fontId="7" fillId="2" borderId="36" xfId="0" applyFont="1" applyFill="1" applyBorder="1" applyProtection="1">
      <protection hidden="1"/>
    </xf>
    <xf numFmtId="0" fontId="7" fillId="2" borderId="48" xfId="0" applyFont="1" applyFill="1" applyBorder="1" applyProtection="1">
      <protection hidden="1"/>
    </xf>
    <xf numFmtId="0" fontId="7" fillId="2" borderId="37" xfId="0" applyFont="1" applyFill="1" applyBorder="1" applyProtection="1">
      <protection hidden="1"/>
    </xf>
    <xf numFmtId="0" fontId="7" fillId="2" borderId="38" xfId="0" applyFont="1" applyFill="1" applyBorder="1" applyProtection="1">
      <protection hidden="1"/>
    </xf>
    <xf numFmtId="164" fontId="8" fillId="2" borderId="38" xfId="0" applyNumberFormat="1" applyFont="1" applyFill="1" applyBorder="1" applyProtection="1">
      <protection hidden="1"/>
    </xf>
    <xf numFmtId="0" fontId="8" fillId="2" borderId="38" xfId="0" applyFont="1" applyFill="1" applyBorder="1" applyProtection="1">
      <protection hidden="1"/>
    </xf>
    <xf numFmtId="0" fontId="7" fillId="2" borderId="39" xfId="0" applyFont="1" applyFill="1" applyBorder="1" applyProtection="1">
      <protection hidden="1"/>
    </xf>
    <xf numFmtId="0" fontId="7" fillId="2" borderId="49" xfId="0" applyFont="1" applyFill="1" applyBorder="1" applyProtection="1">
      <protection hidden="1"/>
    </xf>
    <xf numFmtId="0" fontId="7" fillId="2" borderId="31" xfId="0" applyFont="1" applyFill="1" applyBorder="1" applyProtection="1">
      <protection hidden="1"/>
    </xf>
    <xf numFmtId="0" fontId="7" fillId="2" borderId="32" xfId="0" applyFont="1" applyFill="1" applyBorder="1" applyProtection="1">
      <protection hidden="1"/>
    </xf>
    <xf numFmtId="164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Protection="1">
      <protection hidden="1"/>
    </xf>
    <xf numFmtId="0" fontId="7" fillId="2" borderId="7" xfId="0" applyFont="1" applyFill="1" applyBorder="1" applyProtection="1">
      <protection hidden="1"/>
    </xf>
    <xf numFmtId="0" fontId="7" fillId="2" borderId="21" xfId="0" applyFont="1" applyFill="1" applyBorder="1" applyProtection="1">
      <protection hidden="1"/>
    </xf>
    <xf numFmtId="0" fontId="7" fillId="2" borderId="40" xfId="0" applyFont="1" applyFill="1" applyBorder="1" applyProtection="1">
      <protection hidden="1"/>
    </xf>
    <xf numFmtId="0" fontId="7" fillId="2" borderId="22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2" borderId="25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0" fontId="7" fillId="2" borderId="47" xfId="0" applyFont="1" applyFill="1" applyBorder="1" applyProtection="1">
      <protection hidden="1"/>
    </xf>
    <xf numFmtId="164" fontId="7" fillId="2" borderId="11" xfId="0" applyNumberFormat="1" applyFont="1" applyFill="1" applyBorder="1" applyAlignment="1" applyProtection="1">
      <alignment vertical="center"/>
      <protection hidden="1"/>
    </xf>
    <xf numFmtId="164" fontId="7" fillId="2" borderId="11" xfId="0" applyNumberFormat="1" applyFont="1" applyFill="1" applyBorder="1" applyAlignment="1" applyProtection="1">
      <alignment horizontal="right" vertical="center" textRotation="90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0" fontId="7" fillId="2" borderId="50" xfId="0" applyFont="1" applyFill="1" applyBorder="1" applyProtection="1">
      <protection hidden="1"/>
    </xf>
    <xf numFmtId="0" fontId="7" fillId="2" borderId="12" xfId="0" applyFont="1" applyFill="1" applyBorder="1" applyProtection="1">
      <protection hidden="1"/>
    </xf>
    <xf numFmtId="0" fontId="7" fillId="2" borderId="26" xfId="0" applyFont="1" applyFill="1" applyBorder="1" applyProtection="1">
      <protection hidden="1"/>
    </xf>
    <xf numFmtId="0" fontId="7" fillId="2" borderId="56" xfId="0" applyFont="1" applyFill="1" applyBorder="1" applyProtection="1">
      <protection hidden="1"/>
    </xf>
    <xf numFmtId="0" fontId="7" fillId="2" borderId="57" xfId="0" applyFont="1" applyFill="1" applyBorder="1" applyProtection="1">
      <protection hidden="1"/>
    </xf>
    <xf numFmtId="0" fontId="7" fillId="2" borderId="58" xfId="0" applyFont="1" applyFill="1" applyBorder="1" applyProtection="1">
      <protection hidden="1"/>
    </xf>
    <xf numFmtId="0" fontId="7" fillId="2" borderId="60" xfId="0" applyFont="1" applyFill="1" applyBorder="1" applyProtection="1">
      <protection hidden="1"/>
    </xf>
    <xf numFmtId="0" fontId="7" fillId="2" borderId="61" xfId="0" applyFont="1" applyFill="1" applyBorder="1" applyProtection="1">
      <protection hidden="1"/>
    </xf>
    <xf numFmtId="0" fontId="7" fillId="2" borderId="59" xfId="0" applyFont="1" applyFill="1" applyBorder="1" applyProtection="1">
      <protection hidden="1"/>
    </xf>
    <xf numFmtId="0" fontId="7" fillId="3" borderId="52" xfId="0" applyFont="1" applyFill="1" applyBorder="1" applyProtection="1">
      <protection hidden="1"/>
    </xf>
    <xf numFmtId="164" fontId="7" fillId="3" borderId="52" xfId="0" applyNumberFormat="1" applyFont="1" applyFill="1" applyBorder="1" applyAlignment="1" applyProtection="1">
      <alignment vertical="center"/>
      <protection hidden="1"/>
    </xf>
    <xf numFmtId="167" fontId="7" fillId="3" borderId="52" xfId="0" applyNumberFormat="1" applyFont="1" applyFill="1" applyBorder="1" applyAlignment="1" applyProtection="1">
      <alignment horizontal="right" vertical="center" textRotation="90"/>
      <protection hidden="1"/>
    </xf>
    <xf numFmtId="0" fontId="7" fillId="3" borderId="52" xfId="0" applyFont="1" applyFill="1" applyBorder="1" applyAlignment="1" applyProtection="1">
      <alignment vertical="center"/>
      <protection hidden="1"/>
    </xf>
    <xf numFmtId="0" fontId="7" fillId="3" borderId="54" xfId="0" applyFont="1" applyFill="1" applyBorder="1" applyProtection="1">
      <protection hidden="1"/>
    </xf>
    <xf numFmtId="164" fontId="7" fillId="3" borderId="54" xfId="0" applyNumberFormat="1" applyFont="1" applyFill="1" applyBorder="1" applyAlignment="1" applyProtection="1">
      <alignment horizontal="center" vertical="center"/>
      <protection hidden="1"/>
    </xf>
    <xf numFmtId="164" fontId="7" fillId="2" borderId="55" xfId="0" applyNumberFormat="1" applyFont="1" applyFill="1" applyBorder="1" applyAlignment="1" applyProtection="1">
      <alignment horizontal="center" vertical="center"/>
      <protection hidden="1"/>
    </xf>
    <xf numFmtId="164" fontId="7" fillId="2" borderId="38" xfId="0" applyNumberFormat="1" applyFont="1" applyFill="1" applyBorder="1" applyProtection="1">
      <protection hidden="1"/>
    </xf>
    <xf numFmtId="164" fontId="7" fillId="2" borderId="38" xfId="0" applyNumberFormat="1" applyFont="1" applyFill="1" applyBorder="1" applyAlignment="1" applyProtection="1">
      <alignment vertical="center"/>
      <protection hidden="1"/>
    </xf>
    <xf numFmtId="164" fontId="7" fillId="2" borderId="38" xfId="0" applyNumberFormat="1" applyFont="1" applyFill="1" applyBorder="1" applyAlignment="1" applyProtection="1">
      <alignment vertical="top"/>
      <protection hidden="1"/>
    </xf>
    <xf numFmtId="164" fontId="7" fillId="2" borderId="0" xfId="0" applyNumberFormat="1" applyFont="1" applyFill="1" applyProtection="1">
      <protection hidden="1"/>
    </xf>
    <xf numFmtId="164" fontId="7" fillId="2" borderId="12" xfId="0" applyNumberFormat="1" applyFont="1" applyFill="1" applyBorder="1" applyAlignment="1" applyProtection="1">
      <alignment horizontal="center" vertical="top"/>
      <protection hidden="1"/>
    </xf>
    <xf numFmtId="0" fontId="7" fillId="2" borderId="12" xfId="0" applyFont="1" applyFill="1" applyBorder="1" applyAlignment="1" applyProtection="1">
      <alignment horizontal="center" vertical="top"/>
      <protection hidden="1"/>
    </xf>
    <xf numFmtId="164" fontId="7" fillId="3" borderId="17" xfId="0" applyNumberFormat="1" applyFont="1" applyFill="1" applyBorder="1" applyAlignment="1" applyProtection="1">
      <alignment horizontal="center" vertical="center" textRotation="90"/>
      <protection hidden="1"/>
    </xf>
    <xf numFmtId="164" fontId="7" fillId="2" borderId="18" xfId="0" applyNumberFormat="1" applyFont="1" applyFill="1" applyBorder="1" applyAlignment="1" applyProtection="1">
      <alignment horizontal="left" vertical="center" textRotation="90"/>
      <protection hidden="1"/>
    </xf>
    <xf numFmtId="0" fontId="7" fillId="2" borderId="18" xfId="0" applyFont="1" applyFill="1" applyBorder="1" applyAlignment="1" applyProtection="1">
      <alignment horizontal="left" vertical="center" textRotation="90"/>
      <protection hidden="1"/>
    </xf>
    <xf numFmtId="0" fontId="6" fillId="2" borderId="53" xfId="0" applyFont="1" applyFill="1" applyBorder="1" applyAlignment="1" applyProtection="1">
      <alignment horizontal="center"/>
      <protection hidden="1"/>
    </xf>
    <xf numFmtId="164" fontId="7" fillId="2" borderId="0" xfId="0" applyNumberFormat="1" applyFont="1" applyFill="1" applyBorder="1" applyAlignment="1" applyProtection="1">
      <alignment horizontal="right" vertical="center" textRotation="90"/>
      <protection hidden="1"/>
    </xf>
    <xf numFmtId="164" fontId="7" fillId="2" borderId="10" xfId="0" applyNumberFormat="1" applyFont="1" applyFill="1" applyBorder="1" applyAlignment="1" applyProtection="1">
      <alignment horizontal="left" vertical="center" textRotation="90"/>
      <protection hidden="1"/>
    </xf>
    <xf numFmtId="0" fontId="7" fillId="2" borderId="10" xfId="0" applyFont="1" applyFill="1" applyBorder="1" applyAlignment="1" applyProtection="1">
      <alignment horizontal="left" vertical="center" textRotation="90"/>
      <protection hidden="1"/>
    </xf>
    <xf numFmtId="0" fontId="13" fillId="2" borderId="62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left" vertical="center" textRotation="90"/>
      <protection hidden="1"/>
    </xf>
    <xf numFmtId="164" fontId="9" fillId="3" borderId="0" xfId="0" applyNumberFormat="1" applyFont="1" applyFill="1" applyBorder="1" applyAlignment="1" applyProtection="1">
      <alignment horizontal="right" vertical="center" textRotation="90"/>
      <protection hidden="1"/>
    </xf>
    <xf numFmtId="164" fontId="9" fillId="3" borderId="0" xfId="0" applyNumberFormat="1" applyFont="1" applyFill="1" applyBorder="1" applyAlignment="1" applyProtection="1">
      <alignment horizontal="center" vertical="center" textRotation="90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7" fillId="3" borderId="54" xfId="0" applyFont="1" applyFill="1" applyBorder="1" applyAlignment="1" applyProtection="1">
      <alignment horizontal="right" vertical="center" textRotation="90"/>
      <protection hidden="1"/>
    </xf>
    <xf numFmtId="0" fontId="7" fillId="2" borderId="55" xfId="0" applyFont="1" applyFill="1" applyBorder="1" applyAlignment="1" applyProtection="1">
      <alignment horizontal="right" vertical="center" textRotation="90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left" vertical="center" textRotation="90"/>
      <protection hidden="1"/>
    </xf>
    <xf numFmtId="164" fontId="7" fillId="2" borderId="14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164" fontId="7" fillId="2" borderId="27" xfId="0" applyNumberFormat="1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 textRotation="90"/>
      <protection hidden="1"/>
    </xf>
    <xf numFmtId="164" fontId="7" fillId="2" borderId="38" xfId="0" applyNumberFormat="1" applyFont="1" applyFill="1" applyBorder="1" applyAlignment="1" applyProtection="1">
      <alignment horizontal="center" vertical="center" textRotation="90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164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164" fontId="7" fillId="3" borderId="0" xfId="0" applyNumberFormat="1" applyFont="1" applyFill="1" applyBorder="1" applyAlignment="1" applyProtection="1">
      <alignment horizontal="center" vertical="top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164" fontId="7" fillId="3" borderId="11" xfId="0" applyNumberFormat="1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Alignment="1" applyProtection="1">
      <alignment horizontal="center" vertical="top"/>
      <protection hidden="1"/>
    </xf>
    <xf numFmtId="164" fontId="7" fillId="2" borderId="9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18" xfId="0" applyFont="1" applyFill="1" applyBorder="1" applyAlignment="1" applyProtection="1">
      <alignment horizontal="right" vertical="center" textRotation="90"/>
      <protection hidden="1"/>
    </xf>
    <xf numFmtId="0" fontId="7" fillId="2" borderId="36" xfId="0" applyFont="1" applyFill="1" applyBorder="1" applyAlignment="1" applyProtection="1">
      <alignment horizontal="right" vertical="center" textRotation="90"/>
      <protection hidden="1"/>
    </xf>
    <xf numFmtId="0" fontId="14" fillId="3" borderId="63" xfId="0" applyFont="1" applyFill="1" applyBorder="1" applyAlignment="1" applyProtection="1">
      <alignment horizontal="center" vertical="center" textRotation="90"/>
      <protection hidden="1"/>
    </xf>
    <xf numFmtId="0" fontId="7" fillId="3" borderId="64" xfId="0" applyFont="1" applyFill="1" applyBorder="1" applyProtection="1">
      <protection hidden="1"/>
    </xf>
    <xf numFmtId="0" fontId="14" fillId="3" borderId="64" xfId="0" applyFont="1" applyFill="1" applyBorder="1" applyAlignment="1" applyProtection="1">
      <alignment vertical="top"/>
      <protection hidden="1"/>
    </xf>
    <xf numFmtId="0" fontId="8" fillId="3" borderId="64" xfId="0" applyFont="1" applyFill="1" applyBorder="1" applyAlignment="1" applyProtection="1">
      <alignment vertical="center"/>
      <protection hidden="1"/>
    </xf>
    <xf numFmtId="0" fontId="8" fillId="3" borderId="64" xfId="0" applyFont="1" applyFill="1" applyBorder="1" applyAlignment="1" applyProtection="1">
      <alignment horizontal="right" vertical="center"/>
      <protection hidden="1"/>
    </xf>
    <xf numFmtId="0" fontId="18" fillId="3" borderId="66" xfId="0" applyFont="1" applyFill="1" applyBorder="1" applyAlignment="1" applyProtection="1">
      <alignment horizontal="center" vertical="center" textRotation="90"/>
      <protection hidden="1"/>
    </xf>
    <xf numFmtId="0" fontId="7" fillId="3" borderId="67" xfId="0" applyFont="1" applyFill="1" applyBorder="1" applyProtection="1">
      <protection hidden="1"/>
    </xf>
    <xf numFmtId="0" fontId="7" fillId="3" borderId="67" xfId="0" applyFont="1" applyFill="1" applyBorder="1" applyAlignment="1" applyProtection="1">
      <alignment vertical="center"/>
      <protection hidden="1"/>
    </xf>
    <xf numFmtId="0" fontId="8" fillId="3" borderId="67" xfId="0" applyFont="1" applyFill="1" applyBorder="1" applyAlignment="1" applyProtection="1">
      <alignment horizontal="right" vertical="center"/>
      <protection hidden="1"/>
    </xf>
    <xf numFmtId="0" fontId="8" fillId="3" borderId="67" xfId="0" applyFont="1" applyFill="1" applyBorder="1" applyAlignment="1" applyProtection="1">
      <alignment vertical="center"/>
      <protection hidden="1"/>
    </xf>
    <xf numFmtId="0" fontId="7" fillId="3" borderId="68" xfId="0" applyFont="1" applyFill="1" applyBorder="1" applyProtection="1">
      <protection hidden="1"/>
    </xf>
    <xf numFmtId="0" fontId="18" fillId="3" borderId="69" xfId="0" applyFont="1" applyFill="1" applyBorder="1" applyAlignment="1" applyProtection="1">
      <alignment horizontal="center" vertical="center" textRotation="90"/>
      <protection hidden="1"/>
    </xf>
    <xf numFmtId="0" fontId="0" fillId="3" borderId="70" xfId="0" applyFill="1" applyBorder="1" applyProtection="1">
      <protection hidden="1"/>
    </xf>
    <xf numFmtId="0" fontId="0" fillId="3" borderId="70" xfId="0" applyFill="1" applyBorder="1" applyAlignment="1" applyProtection="1">
      <alignment vertical="center"/>
      <protection hidden="1"/>
    </xf>
    <xf numFmtId="0" fontId="7" fillId="3" borderId="70" xfId="0" applyFont="1" applyFill="1" applyBorder="1" applyAlignment="1" applyProtection="1">
      <alignment vertical="center"/>
      <protection hidden="1"/>
    </xf>
    <xf numFmtId="0" fontId="8" fillId="3" borderId="70" xfId="0" applyFont="1" applyFill="1" applyBorder="1" applyAlignment="1" applyProtection="1">
      <alignment horizontal="right" vertical="center"/>
      <protection hidden="1"/>
    </xf>
    <xf numFmtId="0" fontId="8" fillId="3" borderId="70" xfId="0" applyFont="1" applyFill="1" applyBorder="1" applyAlignment="1" applyProtection="1">
      <alignment vertical="center"/>
      <protection hidden="1"/>
    </xf>
    <xf numFmtId="0" fontId="7" fillId="3" borderId="70" xfId="0" applyFont="1" applyFill="1" applyBorder="1" applyProtection="1">
      <protection hidden="1"/>
    </xf>
    <xf numFmtId="0" fontId="7" fillId="3" borderId="71" xfId="0" applyFont="1" applyFill="1" applyBorder="1" applyProtection="1">
      <protection hidden="1"/>
    </xf>
    <xf numFmtId="0" fontId="17" fillId="4" borderId="0" xfId="1" applyFill="1" applyAlignment="1" applyProtection="1">
      <alignment horizontal="center" wrapText="1"/>
      <protection hidden="1"/>
    </xf>
    <xf numFmtId="0" fontId="17" fillId="4" borderId="0" xfId="1" applyFill="1" applyAlignment="1" applyProtection="1">
      <alignment horizontal="center" vertical="top" wrapText="1"/>
      <protection hidden="1"/>
    </xf>
    <xf numFmtId="0" fontId="17" fillId="4" borderId="0" xfId="1" applyFill="1" applyAlignment="1" applyProtection="1">
      <alignment vertical="top" wrapText="1"/>
      <protection hidden="1"/>
    </xf>
    <xf numFmtId="0" fontId="8" fillId="5" borderId="64" xfId="0" applyFont="1" applyFill="1" applyBorder="1" applyAlignment="1" applyProtection="1">
      <alignment horizontal="left" vertical="center"/>
      <protection locked="0" hidden="1"/>
    </xf>
    <xf numFmtId="0" fontId="8" fillId="5" borderId="65" xfId="0" applyFont="1" applyFill="1" applyBorder="1" applyAlignment="1" applyProtection="1">
      <alignment horizontal="left" vertical="center"/>
      <protection locked="0" hidden="1"/>
    </xf>
    <xf numFmtId="164" fontId="8" fillId="5" borderId="67" xfId="0" applyNumberFormat="1" applyFont="1" applyFill="1" applyBorder="1" applyAlignment="1" applyProtection="1">
      <alignment vertical="center"/>
      <protection locked="0" hidden="1"/>
    </xf>
    <xf numFmtId="164" fontId="8" fillId="5" borderId="70" xfId="0" applyNumberFormat="1" applyFont="1" applyFill="1" applyBorder="1" applyAlignment="1" applyProtection="1">
      <alignment vertic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333377</xdr:rowOff>
    </xdr:from>
    <xdr:to>
      <xdr:col>9</xdr:col>
      <xdr:colOff>0</xdr:colOff>
      <xdr:row>7</xdr:row>
      <xdr:rowOff>333377</xdr:rowOff>
    </xdr:to>
    <xdr:cxnSp macro="">
      <xdr:nvCxnSpPr>
        <xdr:cNvPr id="2" name="Přímá spojnice se šipkou 1">
          <a:extLst>
            <a:ext uri="{FF2B5EF4-FFF2-40B4-BE49-F238E27FC236}">
              <a16:creationId xmlns:a16="http://schemas.microsoft.com/office/drawing/2014/main" id="{D945A7A9-2421-4D0D-A2F2-881CAD451883}"/>
            </a:ext>
          </a:extLst>
        </xdr:cNvPr>
        <xdr:cNvCxnSpPr/>
      </xdr:nvCxnSpPr>
      <xdr:spPr>
        <a:xfrm>
          <a:off x="1781175" y="3743327"/>
          <a:ext cx="1866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321471</xdr:rowOff>
    </xdr:from>
    <xdr:to>
      <xdr:col>28</xdr:col>
      <xdr:colOff>0</xdr:colOff>
      <xdr:row>7</xdr:row>
      <xdr:rowOff>321471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FB3B20C7-A04D-42EC-96FE-922F6632F103}"/>
            </a:ext>
          </a:extLst>
        </xdr:cNvPr>
        <xdr:cNvCxnSpPr/>
      </xdr:nvCxnSpPr>
      <xdr:spPr>
        <a:xfrm>
          <a:off x="10677525" y="373142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188116</xdr:rowOff>
    </xdr:from>
    <xdr:to>
      <xdr:col>28</xdr:col>
      <xdr:colOff>0</xdr:colOff>
      <xdr:row>22</xdr:row>
      <xdr:rowOff>188116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C62C1AAB-A5D0-4DBA-8712-76CF911D50A5}"/>
            </a:ext>
          </a:extLst>
        </xdr:cNvPr>
        <xdr:cNvCxnSpPr/>
      </xdr:nvCxnSpPr>
      <xdr:spPr>
        <a:xfrm>
          <a:off x="10677525" y="1073229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459581</xdr:colOff>
      <xdr:row>22</xdr:row>
      <xdr:rowOff>209547</xdr:rowOff>
    </xdr:from>
    <xdr:to>
      <xdr:col>8</xdr:col>
      <xdr:colOff>447675</xdr:colOff>
      <xdr:row>22</xdr:row>
      <xdr:rowOff>209547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73273B9B-E6BA-485C-811C-3CC29CAC83C9}"/>
            </a:ext>
          </a:extLst>
        </xdr:cNvPr>
        <xdr:cNvCxnSpPr/>
      </xdr:nvCxnSpPr>
      <xdr:spPr>
        <a:xfrm>
          <a:off x="1774031" y="10753722"/>
          <a:ext cx="185499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333376</xdr:colOff>
      <xdr:row>18</xdr:row>
      <xdr:rowOff>11907</xdr:rowOff>
    </xdr:from>
    <xdr:to>
      <xdr:col>4</xdr:col>
      <xdr:colOff>345283</xdr:colOff>
      <xdr:row>22</xdr:row>
      <xdr:rowOff>11906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43F6E102-74A9-44B5-8CDE-A8FAD4E274B8}"/>
            </a:ext>
          </a:extLst>
        </xdr:cNvPr>
        <xdr:cNvCxnSpPr/>
      </xdr:nvCxnSpPr>
      <xdr:spPr>
        <a:xfrm flipV="1">
          <a:off x="1647826" y="8651082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330995</xdr:colOff>
      <xdr:row>7</xdr:row>
      <xdr:rowOff>485776</xdr:rowOff>
    </xdr:from>
    <xdr:to>
      <xdr:col>4</xdr:col>
      <xdr:colOff>342902</xdr:colOff>
      <xdr:row>11</xdr:row>
      <xdr:rowOff>473869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CB2E0F95-84CC-4E59-82C6-2B146526CA1C}"/>
            </a:ext>
          </a:extLst>
        </xdr:cNvPr>
        <xdr:cNvCxnSpPr/>
      </xdr:nvCxnSpPr>
      <xdr:spPr>
        <a:xfrm flipV="1">
          <a:off x="1645445" y="3876676"/>
          <a:ext cx="11907" cy="190261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8</xdr:row>
      <xdr:rowOff>7145</xdr:rowOff>
    </xdr:from>
    <xdr:to>
      <xdr:col>28</xdr:col>
      <xdr:colOff>209550</xdr:colOff>
      <xdr:row>12</xdr:row>
      <xdr:rowOff>7144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EE739582-F45D-4347-B2D3-02990F5E56D4}"/>
            </a:ext>
          </a:extLst>
        </xdr:cNvPr>
        <xdr:cNvCxnSpPr/>
      </xdr:nvCxnSpPr>
      <xdr:spPr>
        <a:xfrm flipV="1">
          <a:off x="12780168" y="3883820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18</xdr:row>
      <xdr:rowOff>16670</xdr:rowOff>
    </xdr:from>
    <xdr:to>
      <xdr:col>28</xdr:col>
      <xdr:colOff>230979</xdr:colOff>
      <xdr:row>22</xdr:row>
      <xdr:rowOff>16669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1BE87487-1FD9-47AE-BAC4-5B767E773FED}"/>
            </a:ext>
          </a:extLst>
        </xdr:cNvPr>
        <xdr:cNvCxnSpPr/>
      </xdr:nvCxnSpPr>
      <xdr:spPr>
        <a:xfrm flipV="1">
          <a:off x="12801597" y="8655845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357190</xdr:rowOff>
    </xdr:from>
    <xdr:to>
      <xdr:col>5</xdr:col>
      <xdr:colOff>0</xdr:colOff>
      <xdr:row>13</xdr:row>
      <xdr:rowOff>357190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8C483461-05B7-4E40-A853-DB85217CC84B}"/>
            </a:ext>
          </a:extLst>
        </xdr:cNvPr>
        <xdr:cNvCxnSpPr/>
      </xdr:nvCxnSpPr>
      <xdr:spPr>
        <a:xfrm>
          <a:off x="1314450" y="6615115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357190</xdr:rowOff>
    </xdr:from>
    <xdr:to>
      <xdr:col>6</xdr:col>
      <xdr:colOff>0</xdr:colOff>
      <xdr:row>13</xdr:row>
      <xdr:rowOff>357190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652D8640-8B5A-4E97-A832-67FA501E762E}"/>
            </a:ext>
          </a:extLst>
        </xdr:cNvPr>
        <xdr:cNvCxnSpPr/>
      </xdr:nvCxnSpPr>
      <xdr:spPr>
        <a:xfrm>
          <a:off x="1781175" y="6615115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357190</xdr:rowOff>
    </xdr:from>
    <xdr:to>
      <xdr:col>29</xdr:col>
      <xdr:colOff>0</xdr:colOff>
      <xdr:row>13</xdr:row>
      <xdr:rowOff>357190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926A3AF6-AF9B-4E34-B522-6FB47393C9DE}"/>
            </a:ext>
          </a:extLst>
        </xdr:cNvPr>
        <xdr:cNvCxnSpPr/>
      </xdr:nvCxnSpPr>
      <xdr:spPr>
        <a:xfrm>
          <a:off x="12582525" y="6615115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352425</xdr:rowOff>
    </xdr:from>
    <xdr:to>
      <xdr:col>28</xdr:col>
      <xdr:colOff>0</xdr:colOff>
      <xdr:row>13</xdr:row>
      <xdr:rowOff>352425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398CCFA3-9A60-4AB6-B46E-52D277CCC386}"/>
            </a:ext>
          </a:extLst>
        </xdr:cNvPr>
        <xdr:cNvCxnSpPr/>
      </xdr:nvCxnSpPr>
      <xdr:spPr>
        <a:xfrm>
          <a:off x="12106275" y="6610350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283373</xdr:rowOff>
    </xdr:from>
    <xdr:to>
      <xdr:col>29</xdr:col>
      <xdr:colOff>0</xdr:colOff>
      <xdr:row>6</xdr:row>
      <xdr:rowOff>283373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C8685F55-276E-44A7-8512-C28897B9B9A0}"/>
            </a:ext>
          </a:extLst>
        </xdr:cNvPr>
        <xdr:cNvCxnSpPr/>
      </xdr:nvCxnSpPr>
      <xdr:spPr>
        <a:xfrm>
          <a:off x="1314450" y="3217073"/>
          <a:ext cx="11744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416720</xdr:colOff>
      <xdr:row>7</xdr:row>
      <xdr:rowOff>0</xdr:rowOff>
    </xdr:from>
    <xdr:to>
      <xdr:col>29</xdr:col>
      <xdr:colOff>416721</xdr:colOff>
      <xdr:row>22</xdr:row>
      <xdr:rowOff>476249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E9CB5C93-C3BC-41BA-8C52-0725363A5738}"/>
            </a:ext>
          </a:extLst>
        </xdr:cNvPr>
        <xdr:cNvCxnSpPr/>
      </xdr:nvCxnSpPr>
      <xdr:spPr>
        <a:xfrm flipV="1">
          <a:off x="13475495" y="3409950"/>
          <a:ext cx="1" cy="761047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11</xdr:row>
      <xdr:rowOff>464344</xdr:rowOff>
    </xdr:from>
    <xdr:to>
      <xdr:col>5</xdr:col>
      <xdr:colOff>0</xdr:colOff>
      <xdr:row>11</xdr:row>
      <xdr:rowOff>464344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DA702A8D-FCE1-4503-BB22-8BECA255520F}"/>
            </a:ext>
          </a:extLst>
        </xdr:cNvPr>
        <xdr:cNvCxnSpPr/>
      </xdr:nvCxnSpPr>
      <xdr:spPr>
        <a:xfrm flipH="1">
          <a:off x="1540668" y="5769769"/>
          <a:ext cx="2405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18</xdr:row>
      <xdr:rowOff>0</xdr:rowOff>
    </xdr:from>
    <xdr:to>
      <xdr:col>5</xdr:col>
      <xdr:colOff>0</xdr:colOff>
      <xdr:row>18</xdr:row>
      <xdr:rowOff>0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F60BFE6B-8431-403A-8F9F-13EE9BAABB6C}"/>
            </a:ext>
          </a:extLst>
        </xdr:cNvPr>
        <xdr:cNvCxnSpPr/>
      </xdr:nvCxnSpPr>
      <xdr:spPr>
        <a:xfrm flipH="1">
          <a:off x="1540668" y="8639175"/>
          <a:ext cx="2405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238125</xdr:colOff>
      <xdr:row>18</xdr:row>
      <xdr:rowOff>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C44B876B-8F77-4298-8C22-F148AF8C672F}"/>
            </a:ext>
          </a:extLst>
        </xdr:cNvPr>
        <xdr:cNvCxnSpPr/>
      </xdr:nvCxnSpPr>
      <xdr:spPr>
        <a:xfrm flipH="1">
          <a:off x="12582525" y="8639175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238125</xdr:colOff>
      <xdr:row>12</xdr:row>
      <xdr:rowOff>0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36B6B232-0885-446B-AA4B-2475BB5F0659}"/>
            </a:ext>
          </a:extLst>
        </xdr:cNvPr>
        <xdr:cNvCxnSpPr/>
      </xdr:nvCxnSpPr>
      <xdr:spPr>
        <a:xfrm flipH="1">
          <a:off x="12582525" y="5781675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2</xdr:rowOff>
    </xdr:from>
    <xdr:to>
      <xdr:col>24</xdr:col>
      <xdr:colOff>4</xdr:colOff>
      <xdr:row>22</xdr:row>
      <xdr:rowOff>261938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B334DFBF-0BC5-4D54-BFD1-DE35322AFDFB}"/>
            </a:ext>
          </a:extLst>
        </xdr:cNvPr>
        <xdr:cNvCxnSpPr/>
      </xdr:nvCxnSpPr>
      <xdr:spPr>
        <a:xfrm flipV="1">
          <a:off x="10677525" y="10544177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4</xdr:colOff>
      <xdr:row>22</xdr:row>
      <xdr:rowOff>261936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EAE065B4-3C3E-4E4E-A57D-1CE93981529C}"/>
            </a:ext>
          </a:extLst>
        </xdr:cNvPr>
        <xdr:cNvCxnSpPr/>
      </xdr:nvCxnSpPr>
      <xdr:spPr>
        <a:xfrm flipV="1">
          <a:off x="3648075" y="10544175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250031</xdr:rowOff>
    </xdr:from>
    <xdr:to>
      <xdr:col>9</xdr:col>
      <xdr:colOff>0</xdr:colOff>
      <xdr:row>8</xdr:row>
      <xdr:rowOff>2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99EA87FD-CF3C-478B-A100-3224DB373B63}"/>
            </a:ext>
          </a:extLst>
        </xdr:cNvPr>
        <xdr:cNvCxnSpPr/>
      </xdr:nvCxnSpPr>
      <xdr:spPr>
        <a:xfrm flipV="1">
          <a:off x="3648075" y="3659981"/>
          <a:ext cx="0" cy="2166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7</xdr:row>
      <xdr:rowOff>261937</xdr:rowOff>
    </xdr:from>
    <xdr:to>
      <xdr:col>23</xdr:col>
      <xdr:colOff>464344</xdr:colOff>
      <xdr:row>8</xdr:row>
      <xdr:rowOff>11908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27049EC4-1EF3-453A-B671-AC783ECC919F}"/>
            </a:ext>
          </a:extLst>
        </xdr:cNvPr>
        <xdr:cNvCxnSpPr/>
      </xdr:nvCxnSpPr>
      <xdr:spPr>
        <a:xfrm flipV="1">
          <a:off x="10665619" y="3671887"/>
          <a:ext cx="0" cy="2166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47630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75251B3E-B46C-47F8-BE45-8511BBCFA85B}"/>
            </a:ext>
          </a:extLst>
        </xdr:cNvPr>
        <xdr:cNvCxnSpPr/>
      </xdr:nvCxnSpPr>
      <xdr:spPr>
        <a:xfrm flipV="1">
          <a:off x="1314450" y="2933700"/>
          <a:ext cx="0" cy="5238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7</xdr:row>
      <xdr:rowOff>47628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AAB7CB91-B1D6-4569-9F7F-707A14948EAA}"/>
            </a:ext>
          </a:extLst>
        </xdr:cNvPr>
        <xdr:cNvCxnSpPr/>
      </xdr:nvCxnSpPr>
      <xdr:spPr>
        <a:xfrm flipV="1">
          <a:off x="13058775" y="2933700"/>
          <a:ext cx="0" cy="5238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7</xdr:row>
      <xdr:rowOff>0</xdr:rowOff>
    </xdr:from>
    <xdr:to>
      <xdr:col>30</xdr:col>
      <xdr:colOff>0</xdr:colOff>
      <xdr:row>7</xdr:row>
      <xdr:rowOff>0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0C2A7C7E-C0F3-4B99-806D-8BE39D7BEFE2}"/>
            </a:ext>
          </a:extLst>
        </xdr:cNvPr>
        <xdr:cNvCxnSpPr/>
      </xdr:nvCxnSpPr>
      <xdr:spPr>
        <a:xfrm flipH="1">
          <a:off x="13058777" y="3409950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22</xdr:row>
      <xdr:rowOff>464344</xdr:rowOff>
    </xdr:from>
    <xdr:to>
      <xdr:col>30</xdr:col>
      <xdr:colOff>0</xdr:colOff>
      <xdr:row>22</xdr:row>
      <xdr:rowOff>464344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2A329E6D-511F-4589-8479-F1BD5DDE908D}"/>
            </a:ext>
          </a:extLst>
        </xdr:cNvPr>
        <xdr:cNvCxnSpPr/>
      </xdr:nvCxnSpPr>
      <xdr:spPr>
        <a:xfrm flipH="1">
          <a:off x="13058776" y="11008519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18</xdr:row>
      <xdr:rowOff>1</xdr:rowOff>
    </xdr:from>
    <xdr:to>
      <xdr:col>16</xdr:col>
      <xdr:colOff>440531</xdr:colOff>
      <xdr:row>22</xdr:row>
      <xdr:rowOff>0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D0F7F1E7-3822-4B0D-914A-FAC006D34F44}"/>
            </a:ext>
          </a:extLst>
        </xdr:cNvPr>
        <xdr:cNvCxnSpPr/>
      </xdr:nvCxnSpPr>
      <xdr:spPr>
        <a:xfrm flipV="1">
          <a:off x="7343774" y="863917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12</xdr:row>
      <xdr:rowOff>1</xdr:rowOff>
    </xdr:from>
    <xdr:to>
      <xdr:col>17</xdr:col>
      <xdr:colOff>0</xdr:colOff>
      <xdr:row>18</xdr:row>
      <xdr:rowOff>0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58FAB58F-D7B0-4616-B476-05956EC0D4CA}"/>
            </a:ext>
          </a:extLst>
        </xdr:cNvPr>
        <xdr:cNvCxnSpPr/>
      </xdr:nvCxnSpPr>
      <xdr:spPr>
        <a:xfrm flipV="1">
          <a:off x="7355680" y="5781676"/>
          <a:ext cx="26195" cy="28574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</xdr:row>
      <xdr:rowOff>1</xdr:rowOff>
    </xdr:from>
    <xdr:to>
      <xdr:col>17</xdr:col>
      <xdr:colOff>11907</xdr:colOff>
      <xdr:row>12</xdr:row>
      <xdr:rowOff>0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AC59579E-691D-4386-ACE1-DC564F5DC9F1}"/>
            </a:ext>
          </a:extLst>
        </xdr:cNvPr>
        <xdr:cNvCxnSpPr/>
      </xdr:nvCxnSpPr>
      <xdr:spPr>
        <a:xfrm flipV="1">
          <a:off x="7381875" y="387667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7</xdr:row>
      <xdr:rowOff>0</xdr:rowOff>
    </xdr:from>
    <xdr:to>
      <xdr:col>17</xdr:col>
      <xdr:colOff>11906</xdr:colOff>
      <xdr:row>8</xdr:row>
      <xdr:rowOff>0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867DAAB5-1419-429F-B6FD-286D04A8414A}"/>
            </a:ext>
          </a:extLst>
        </xdr:cNvPr>
        <xdr:cNvCxnSpPr/>
      </xdr:nvCxnSpPr>
      <xdr:spPr>
        <a:xfrm>
          <a:off x="7393781" y="3409950"/>
          <a:ext cx="0" cy="46672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22</xdr:row>
      <xdr:rowOff>11907</xdr:rowOff>
    </xdr:from>
    <xdr:to>
      <xdr:col>16</xdr:col>
      <xdr:colOff>428625</xdr:colOff>
      <xdr:row>23</xdr:row>
      <xdr:rowOff>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6CABEE04-5AB6-4D88-A43D-AA98975A4350}"/>
            </a:ext>
          </a:extLst>
        </xdr:cNvPr>
        <xdr:cNvCxnSpPr/>
      </xdr:nvCxnSpPr>
      <xdr:spPr>
        <a:xfrm>
          <a:off x="7343775" y="10556082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333377</xdr:rowOff>
    </xdr:from>
    <xdr:to>
      <xdr:col>9</xdr:col>
      <xdr:colOff>0</xdr:colOff>
      <xdr:row>26</xdr:row>
      <xdr:rowOff>333377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4B309BF5-ECDE-40E8-AD9A-6BD68049074A}"/>
            </a:ext>
          </a:extLst>
        </xdr:cNvPr>
        <xdr:cNvCxnSpPr/>
      </xdr:nvCxnSpPr>
      <xdr:spPr>
        <a:xfrm>
          <a:off x="1781175" y="12782552"/>
          <a:ext cx="1866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26</xdr:row>
      <xdr:rowOff>321471</xdr:rowOff>
    </xdr:from>
    <xdr:to>
      <xdr:col>28</xdr:col>
      <xdr:colOff>0</xdr:colOff>
      <xdr:row>26</xdr:row>
      <xdr:rowOff>321471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A2EF4CD4-BA4D-4FC2-81DF-6DCCE1602DC6}"/>
            </a:ext>
          </a:extLst>
        </xdr:cNvPr>
        <xdr:cNvCxnSpPr/>
      </xdr:nvCxnSpPr>
      <xdr:spPr>
        <a:xfrm>
          <a:off x="10677525" y="1277064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333376</xdr:colOff>
      <xdr:row>37</xdr:row>
      <xdr:rowOff>11907</xdr:rowOff>
    </xdr:from>
    <xdr:to>
      <xdr:col>4</xdr:col>
      <xdr:colOff>345283</xdr:colOff>
      <xdr:row>41</xdr:row>
      <xdr:rowOff>11906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F0046B33-2005-4F4F-BE63-9C3F44F325E3}"/>
            </a:ext>
          </a:extLst>
        </xdr:cNvPr>
        <xdr:cNvCxnSpPr/>
      </xdr:nvCxnSpPr>
      <xdr:spPr>
        <a:xfrm flipV="1">
          <a:off x="1647826" y="17699832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330995</xdr:colOff>
      <xdr:row>26</xdr:row>
      <xdr:rowOff>485776</xdr:rowOff>
    </xdr:from>
    <xdr:to>
      <xdr:col>4</xdr:col>
      <xdr:colOff>342902</xdr:colOff>
      <xdr:row>30</xdr:row>
      <xdr:rowOff>473869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756D7484-4A1C-474E-B0BF-657BDDB8630E}"/>
            </a:ext>
          </a:extLst>
        </xdr:cNvPr>
        <xdr:cNvCxnSpPr/>
      </xdr:nvCxnSpPr>
      <xdr:spPr>
        <a:xfrm flipV="1">
          <a:off x="1645445" y="12925426"/>
          <a:ext cx="11907" cy="190261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27</xdr:row>
      <xdr:rowOff>7145</xdr:rowOff>
    </xdr:from>
    <xdr:to>
      <xdr:col>28</xdr:col>
      <xdr:colOff>209550</xdr:colOff>
      <xdr:row>31</xdr:row>
      <xdr:rowOff>7144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4D088211-F8E8-4EDE-A268-CA29434A0011}"/>
            </a:ext>
          </a:extLst>
        </xdr:cNvPr>
        <xdr:cNvCxnSpPr/>
      </xdr:nvCxnSpPr>
      <xdr:spPr>
        <a:xfrm flipV="1">
          <a:off x="12780168" y="12932570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37</xdr:row>
      <xdr:rowOff>16670</xdr:rowOff>
    </xdr:from>
    <xdr:to>
      <xdr:col>28</xdr:col>
      <xdr:colOff>230979</xdr:colOff>
      <xdr:row>41</xdr:row>
      <xdr:rowOff>16669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46BF61D8-984F-4E6B-B558-5DE8A4751C38}"/>
            </a:ext>
          </a:extLst>
        </xdr:cNvPr>
        <xdr:cNvCxnSpPr/>
      </xdr:nvCxnSpPr>
      <xdr:spPr>
        <a:xfrm flipV="1">
          <a:off x="12801597" y="17704595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357190</xdr:rowOff>
    </xdr:from>
    <xdr:to>
      <xdr:col>5</xdr:col>
      <xdr:colOff>0</xdr:colOff>
      <xdr:row>32</xdr:row>
      <xdr:rowOff>357190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B30CEE8A-04A9-43CB-8B1F-031C54EC1C7F}"/>
            </a:ext>
          </a:extLst>
        </xdr:cNvPr>
        <xdr:cNvCxnSpPr/>
      </xdr:nvCxnSpPr>
      <xdr:spPr>
        <a:xfrm>
          <a:off x="1314450" y="15663865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32</xdr:row>
      <xdr:rowOff>357190</xdr:rowOff>
    </xdr:from>
    <xdr:to>
      <xdr:col>6</xdr:col>
      <xdr:colOff>0</xdr:colOff>
      <xdr:row>32</xdr:row>
      <xdr:rowOff>357190</xdr:rowOff>
    </xdr:to>
    <xdr:cxnSp macro="">
      <xdr:nvCxnSpPr>
        <xdr:cNvPr id="40" name="Přímá spojnice se šipkou 39">
          <a:extLst>
            <a:ext uri="{FF2B5EF4-FFF2-40B4-BE49-F238E27FC236}">
              <a16:creationId xmlns:a16="http://schemas.microsoft.com/office/drawing/2014/main" id="{DFE7F0C8-D2D1-4343-81F6-D5400348330D}"/>
            </a:ext>
          </a:extLst>
        </xdr:cNvPr>
        <xdr:cNvCxnSpPr/>
      </xdr:nvCxnSpPr>
      <xdr:spPr>
        <a:xfrm>
          <a:off x="1781175" y="15663865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32</xdr:row>
      <xdr:rowOff>357190</xdr:rowOff>
    </xdr:from>
    <xdr:to>
      <xdr:col>29</xdr:col>
      <xdr:colOff>0</xdr:colOff>
      <xdr:row>32</xdr:row>
      <xdr:rowOff>357190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4342C889-5BA9-48B2-85DD-2BAABB695DA5}"/>
            </a:ext>
          </a:extLst>
        </xdr:cNvPr>
        <xdr:cNvCxnSpPr/>
      </xdr:nvCxnSpPr>
      <xdr:spPr>
        <a:xfrm>
          <a:off x="12582525" y="15663865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32</xdr:row>
      <xdr:rowOff>352425</xdr:rowOff>
    </xdr:from>
    <xdr:to>
      <xdr:col>28</xdr:col>
      <xdr:colOff>0</xdr:colOff>
      <xdr:row>32</xdr:row>
      <xdr:rowOff>352425</xdr:rowOff>
    </xdr:to>
    <xdr:cxnSp macro="">
      <xdr:nvCxnSpPr>
        <xdr:cNvPr id="42" name="Přímá spojnice se šipkou 41">
          <a:extLst>
            <a:ext uri="{FF2B5EF4-FFF2-40B4-BE49-F238E27FC236}">
              <a16:creationId xmlns:a16="http://schemas.microsoft.com/office/drawing/2014/main" id="{B2990576-4BAB-42F2-B259-B9F450CE3847}"/>
            </a:ext>
          </a:extLst>
        </xdr:cNvPr>
        <xdr:cNvCxnSpPr/>
      </xdr:nvCxnSpPr>
      <xdr:spPr>
        <a:xfrm>
          <a:off x="12106275" y="15659100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283373</xdr:rowOff>
    </xdr:from>
    <xdr:to>
      <xdr:col>29</xdr:col>
      <xdr:colOff>0</xdr:colOff>
      <xdr:row>25</xdr:row>
      <xdr:rowOff>283373</xdr:rowOff>
    </xdr:to>
    <xdr:cxnSp macro="">
      <xdr:nvCxnSpPr>
        <xdr:cNvPr id="43" name="Přímá spojnice se šipkou 42">
          <a:extLst>
            <a:ext uri="{FF2B5EF4-FFF2-40B4-BE49-F238E27FC236}">
              <a16:creationId xmlns:a16="http://schemas.microsoft.com/office/drawing/2014/main" id="{C60D51E5-B05E-421B-8BAF-DF52042874E3}"/>
            </a:ext>
          </a:extLst>
        </xdr:cNvPr>
        <xdr:cNvCxnSpPr/>
      </xdr:nvCxnSpPr>
      <xdr:spPr>
        <a:xfrm>
          <a:off x="1314450" y="12256298"/>
          <a:ext cx="11744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416721</xdr:colOff>
      <xdr:row>26</xdr:row>
      <xdr:rowOff>1</xdr:rowOff>
    </xdr:from>
    <xdr:to>
      <xdr:col>29</xdr:col>
      <xdr:colOff>416721</xdr:colOff>
      <xdr:row>41</xdr:row>
      <xdr:rowOff>0</xdr:rowOff>
    </xdr:to>
    <xdr:cxnSp macro="">
      <xdr:nvCxnSpPr>
        <xdr:cNvPr id="44" name="Přímá spojnice se šipkou 43">
          <a:extLst>
            <a:ext uri="{FF2B5EF4-FFF2-40B4-BE49-F238E27FC236}">
              <a16:creationId xmlns:a16="http://schemas.microsoft.com/office/drawing/2014/main" id="{98844CE0-7BE2-493F-AB8A-323DD8055097}"/>
            </a:ext>
          </a:extLst>
        </xdr:cNvPr>
        <xdr:cNvCxnSpPr/>
      </xdr:nvCxnSpPr>
      <xdr:spPr>
        <a:xfrm flipV="1">
          <a:off x="13475496" y="12449176"/>
          <a:ext cx="0" cy="714374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30</xdr:row>
      <xdr:rowOff>464344</xdr:rowOff>
    </xdr:from>
    <xdr:to>
      <xdr:col>5</xdr:col>
      <xdr:colOff>0</xdr:colOff>
      <xdr:row>30</xdr:row>
      <xdr:rowOff>464344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71C4775D-FBAA-488F-8779-0CA6E4ABB4D5}"/>
            </a:ext>
          </a:extLst>
        </xdr:cNvPr>
        <xdr:cNvCxnSpPr/>
      </xdr:nvCxnSpPr>
      <xdr:spPr>
        <a:xfrm flipH="1">
          <a:off x="1540668" y="14818519"/>
          <a:ext cx="2405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37</xdr:row>
      <xdr:rowOff>0</xdr:rowOff>
    </xdr:from>
    <xdr:to>
      <xdr:col>5</xdr:col>
      <xdr:colOff>0</xdr:colOff>
      <xdr:row>37</xdr:row>
      <xdr:rowOff>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65210280-0858-4AEB-B30F-40800CC81101}"/>
            </a:ext>
          </a:extLst>
        </xdr:cNvPr>
        <xdr:cNvCxnSpPr/>
      </xdr:nvCxnSpPr>
      <xdr:spPr>
        <a:xfrm flipH="1">
          <a:off x="1540668" y="17687925"/>
          <a:ext cx="2405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37</xdr:row>
      <xdr:rowOff>0</xdr:rowOff>
    </xdr:from>
    <xdr:to>
      <xdr:col>28</xdr:col>
      <xdr:colOff>238125</xdr:colOff>
      <xdr:row>37</xdr:row>
      <xdr:rowOff>0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BCF43E81-86FE-4C68-B760-464271A369C9}"/>
            </a:ext>
          </a:extLst>
        </xdr:cNvPr>
        <xdr:cNvCxnSpPr/>
      </xdr:nvCxnSpPr>
      <xdr:spPr>
        <a:xfrm flipH="1">
          <a:off x="12582525" y="17687925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238125</xdr:colOff>
      <xdr:row>31</xdr:row>
      <xdr:rowOff>0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F6FA6C2D-66FC-400F-B7F2-D94B1C505B2A}"/>
            </a:ext>
          </a:extLst>
        </xdr:cNvPr>
        <xdr:cNvCxnSpPr/>
      </xdr:nvCxnSpPr>
      <xdr:spPr>
        <a:xfrm flipH="1">
          <a:off x="12582525" y="14830425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250031</xdr:rowOff>
    </xdr:from>
    <xdr:to>
      <xdr:col>9</xdr:col>
      <xdr:colOff>0</xdr:colOff>
      <xdr:row>27</xdr:row>
      <xdr:rowOff>2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FA8BE053-3E24-417F-8747-3DF3DD6AB577}"/>
            </a:ext>
          </a:extLst>
        </xdr:cNvPr>
        <xdr:cNvCxnSpPr/>
      </xdr:nvCxnSpPr>
      <xdr:spPr>
        <a:xfrm flipV="1">
          <a:off x="3648075" y="12699206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26</xdr:row>
      <xdr:rowOff>261937</xdr:rowOff>
    </xdr:from>
    <xdr:to>
      <xdr:col>23</xdr:col>
      <xdr:colOff>464344</xdr:colOff>
      <xdr:row>27</xdr:row>
      <xdr:rowOff>11908</xdr:rowOff>
    </xdr:to>
    <xdr:cxnSp macro="">
      <xdr:nvCxnSpPr>
        <xdr:cNvPr id="50" name="Přímá spojnice 49">
          <a:extLst>
            <a:ext uri="{FF2B5EF4-FFF2-40B4-BE49-F238E27FC236}">
              <a16:creationId xmlns:a16="http://schemas.microsoft.com/office/drawing/2014/main" id="{8023ED23-9EAE-4D64-AAB3-A0C31AE8D958}"/>
            </a:ext>
          </a:extLst>
        </xdr:cNvPr>
        <xdr:cNvCxnSpPr/>
      </xdr:nvCxnSpPr>
      <xdr:spPr>
        <a:xfrm flipV="1">
          <a:off x="10665619" y="12711112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26</xdr:row>
      <xdr:rowOff>47630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DE0A8238-11C2-4262-80E4-2AC01641DA05}"/>
            </a:ext>
          </a:extLst>
        </xdr:cNvPr>
        <xdr:cNvCxnSpPr/>
      </xdr:nvCxnSpPr>
      <xdr:spPr>
        <a:xfrm flipV="1">
          <a:off x="1314450" y="11972925"/>
          <a:ext cx="0" cy="5238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0</xdr:colOff>
      <xdr:row>26</xdr:row>
      <xdr:rowOff>47628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9CF07FFC-1EC0-4E58-AD3A-318B3F7A9CEF}"/>
            </a:ext>
          </a:extLst>
        </xdr:cNvPr>
        <xdr:cNvCxnSpPr/>
      </xdr:nvCxnSpPr>
      <xdr:spPr>
        <a:xfrm flipV="1">
          <a:off x="13058775" y="11972925"/>
          <a:ext cx="0" cy="5238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26</xdr:row>
      <xdr:rowOff>0</xdr:rowOff>
    </xdr:from>
    <xdr:to>
      <xdr:col>30</xdr:col>
      <xdr:colOff>0</xdr:colOff>
      <xdr:row>26</xdr:row>
      <xdr:rowOff>0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819CA006-D8C2-4591-9B87-188829722956}"/>
            </a:ext>
          </a:extLst>
        </xdr:cNvPr>
        <xdr:cNvCxnSpPr/>
      </xdr:nvCxnSpPr>
      <xdr:spPr>
        <a:xfrm flipH="1">
          <a:off x="13058777" y="12449175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40</xdr:row>
      <xdr:rowOff>464345</xdr:rowOff>
    </xdr:from>
    <xdr:to>
      <xdr:col>30</xdr:col>
      <xdr:colOff>0</xdr:colOff>
      <xdr:row>40</xdr:row>
      <xdr:rowOff>464345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FEE4508C-A7E4-42CD-BE22-2B7591AD7902}"/>
            </a:ext>
          </a:extLst>
        </xdr:cNvPr>
        <xdr:cNvCxnSpPr/>
      </xdr:nvCxnSpPr>
      <xdr:spPr>
        <a:xfrm flipH="1">
          <a:off x="13058776" y="19581020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37</xdr:row>
      <xdr:rowOff>1</xdr:rowOff>
    </xdr:from>
    <xdr:to>
      <xdr:col>16</xdr:col>
      <xdr:colOff>440531</xdr:colOff>
      <xdr:row>41</xdr:row>
      <xdr:rowOff>0</xdr:rowOff>
    </xdr:to>
    <xdr:cxnSp macro="">
      <xdr:nvCxnSpPr>
        <xdr:cNvPr id="55" name="Přímá spojnice se šipkou 54">
          <a:extLst>
            <a:ext uri="{FF2B5EF4-FFF2-40B4-BE49-F238E27FC236}">
              <a16:creationId xmlns:a16="http://schemas.microsoft.com/office/drawing/2014/main" id="{25DFA6D2-032D-47B3-A156-A001429C4EF4}"/>
            </a:ext>
          </a:extLst>
        </xdr:cNvPr>
        <xdr:cNvCxnSpPr/>
      </xdr:nvCxnSpPr>
      <xdr:spPr>
        <a:xfrm flipV="1">
          <a:off x="7343774" y="1768792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31</xdr:row>
      <xdr:rowOff>1</xdr:rowOff>
    </xdr:from>
    <xdr:to>
      <xdr:col>17</xdr:col>
      <xdr:colOff>0</xdr:colOff>
      <xdr:row>37</xdr:row>
      <xdr:rowOff>0</xdr:rowOff>
    </xdr:to>
    <xdr:cxnSp macro="">
      <xdr:nvCxnSpPr>
        <xdr:cNvPr id="56" name="Přímá spojnice se šipkou 55">
          <a:extLst>
            <a:ext uri="{FF2B5EF4-FFF2-40B4-BE49-F238E27FC236}">
              <a16:creationId xmlns:a16="http://schemas.microsoft.com/office/drawing/2014/main" id="{FD1558F9-7DCC-4510-BB60-109F3F6BADCA}"/>
            </a:ext>
          </a:extLst>
        </xdr:cNvPr>
        <xdr:cNvCxnSpPr/>
      </xdr:nvCxnSpPr>
      <xdr:spPr>
        <a:xfrm flipV="1">
          <a:off x="7355680" y="14830426"/>
          <a:ext cx="26195" cy="28574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1</xdr:rowOff>
    </xdr:from>
    <xdr:to>
      <xdr:col>17</xdr:col>
      <xdr:colOff>11907</xdr:colOff>
      <xdr:row>31</xdr:row>
      <xdr:rowOff>0</xdr:rowOff>
    </xdr:to>
    <xdr:cxnSp macro="">
      <xdr:nvCxnSpPr>
        <xdr:cNvPr id="57" name="Přímá spojnice se šipkou 56">
          <a:extLst>
            <a:ext uri="{FF2B5EF4-FFF2-40B4-BE49-F238E27FC236}">
              <a16:creationId xmlns:a16="http://schemas.microsoft.com/office/drawing/2014/main" id="{B060F1CD-CF02-436C-BA1C-6FBAD7F96B0E}"/>
            </a:ext>
          </a:extLst>
        </xdr:cNvPr>
        <xdr:cNvCxnSpPr/>
      </xdr:nvCxnSpPr>
      <xdr:spPr>
        <a:xfrm flipV="1">
          <a:off x="7381875" y="1292542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26</xdr:row>
      <xdr:rowOff>0</xdr:rowOff>
    </xdr:from>
    <xdr:to>
      <xdr:col>17</xdr:col>
      <xdr:colOff>11906</xdr:colOff>
      <xdr:row>27</xdr:row>
      <xdr:rowOff>0</xdr:rowOff>
    </xdr:to>
    <xdr:cxnSp macro="">
      <xdr:nvCxnSpPr>
        <xdr:cNvPr id="58" name="Přímá spojnice se šipkou 57">
          <a:extLst>
            <a:ext uri="{FF2B5EF4-FFF2-40B4-BE49-F238E27FC236}">
              <a16:creationId xmlns:a16="http://schemas.microsoft.com/office/drawing/2014/main" id="{A1FB34AE-48E4-411B-A793-688672D068B6}"/>
            </a:ext>
          </a:extLst>
        </xdr:cNvPr>
        <xdr:cNvCxnSpPr/>
      </xdr:nvCxnSpPr>
      <xdr:spPr>
        <a:xfrm>
          <a:off x="7393781" y="12449175"/>
          <a:ext cx="0" cy="47625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44</xdr:row>
      <xdr:rowOff>333377</xdr:rowOff>
    </xdr:from>
    <xdr:to>
      <xdr:col>9</xdr:col>
      <xdr:colOff>0</xdr:colOff>
      <xdr:row>44</xdr:row>
      <xdr:rowOff>333377</xdr:rowOff>
    </xdr:to>
    <xdr:cxnSp macro="">
      <xdr:nvCxnSpPr>
        <xdr:cNvPr id="59" name="Přímá spojnice se šipkou 58">
          <a:extLst>
            <a:ext uri="{FF2B5EF4-FFF2-40B4-BE49-F238E27FC236}">
              <a16:creationId xmlns:a16="http://schemas.microsoft.com/office/drawing/2014/main" id="{1DBDDD80-BFB9-40F1-9C3E-91D3AD008317}"/>
            </a:ext>
          </a:extLst>
        </xdr:cNvPr>
        <xdr:cNvCxnSpPr/>
      </xdr:nvCxnSpPr>
      <xdr:spPr>
        <a:xfrm>
          <a:off x="1781175" y="21336002"/>
          <a:ext cx="1866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44</xdr:row>
      <xdr:rowOff>321471</xdr:rowOff>
    </xdr:from>
    <xdr:to>
      <xdr:col>28</xdr:col>
      <xdr:colOff>0</xdr:colOff>
      <xdr:row>44</xdr:row>
      <xdr:rowOff>321471</xdr:rowOff>
    </xdr:to>
    <xdr:cxnSp macro="">
      <xdr:nvCxnSpPr>
        <xdr:cNvPr id="60" name="Přímá spojnice se šipkou 59">
          <a:extLst>
            <a:ext uri="{FF2B5EF4-FFF2-40B4-BE49-F238E27FC236}">
              <a16:creationId xmlns:a16="http://schemas.microsoft.com/office/drawing/2014/main" id="{1422645B-5C9D-47CE-82C4-6B78BFA11EBC}"/>
            </a:ext>
          </a:extLst>
        </xdr:cNvPr>
        <xdr:cNvCxnSpPr/>
      </xdr:nvCxnSpPr>
      <xdr:spPr>
        <a:xfrm>
          <a:off x="10677525" y="2132409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59</xdr:row>
      <xdr:rowOff>188116</xdr:rowOff>
    </xdr:from>
    <xdr:to>
      <xdr:col>28</xdr:col>
      <xdr:colOff>0</xdr:colOff>
      <xdr:row>59</xdr:row>
      <xdr:rowOff>188116</xdr:rowOff>
    </xdr:to>
    <xdr:cxnSp macro="">
      <xdr:nvCxnSpPr>
        <xdr:cNvPr id="61" name="Přímá spojnice se šipkou 60">
          <a:extLst>
            <a:ext uri="{FF2B5EF4-FFF2-40B4-BE49-F238E27FC236}">
              <a16:creationId xmlns:a16="http://schemas.microsoft.com/office/drawing/2014/main" id="{47A440C2-8B5D-49B7-A407-E03736C5B5A4}"/>
            </a:ext>
          </a:extLst>
        </xdr:cNvPr>
        <xdr:cNvCxnSpPr/>
      </xdr:nvCxnSpPr>
      <xdr:spPr>
        <a:xfrm>
          <a:off x="10677525" y="2819161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459581</xdr:colOff>
      <xdr:row>59</xdr:row>
      <xdr:rowOff>209547</xdr:rowOff>
    </xdr:from>
    <xdr:to>
      <xdr:col>8</xdr:col>
      <xdr:colOff>447675</xdr:colOff>
      <xdr:row>59</xdr:row>
      <xdr:rowOff>209547</xdr:rowOff>
    </xdr:to>
    <xdr:cxnSp macro="">
      <xdr:nvCxnSpPr>
        <xdr:cNvPr id="62" name="Přímá spojnice se šipkou 61">
          <a:extLst>
            <a:ext uri="{FF2B5EF4-FFF2-40B4-BE49-F238E27FC236}">
              <a16:creationId xmlns:a16="http://schemas.microsoft.com/office/drawing/2014/main" id="{EBDA7B00-C15A-465D-8C0A-E6921A05A5BA}"/>
            </a:ext>
          </a:extLst>
        </xdr:cNvPr>
        <xdr:cNvCxnSpPr/>
      </xdr:nvCxnSpPr>
      <xdr:spPr>
        <a:xfrm>
          <a:off x="1774031" y="28213047"/>
          <a:ext cx="185499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45</xdr:row>
      <xdr:rowOff>7145</xdr:rowOff>
    </xdr:from>
    <xdr:to>
      <xdr:col>28</xdr:col>
      <xdr:colOff>209550</xdr:colOff>
      <xdr:row>49</xdr:row>
      <xdr:rowOff>7144</xdr:rowOff>
    </xdr:to>
    <xdr:cxnSp macro="">
      <xdr:nvCxnSpPr>
        <xdr:cNvPr id="63" name="Přímá spojnice se šipkou 62">
          <a:extLst>
            <a:ext uri="{FF2B5EF4-FFF2-40B4-BE49-F238E27FC236}">
              <a16:creationId xmlns:a16="http://schemas.microsoft.com/office/drawing/2014/main" id="{B47E8F4C-23BD-40F3-8F98-90A8C89B2B0E}"/>
            </a:ext>
          </a:extLst>
        </xdr:cNvPr>
        <xdr:cNvCxnSpPr/>
      </xdr:nvCxnSpPr>
      <xdr:spPr>
        <a:xfrm flipV="1">
          <a:off x="12780168" y="21476495"/>
          <a:ext cx="11907" cy="18668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55</xdr:row>
      <xdr:rowOff>16670</xdr:rowOff>
    </xdr:from>
    <xdr:to>
      <xdr:col>28</xdr:col>
      <xdr:colOff>230979</xdr:colOff>
      <xdr:row>59</xdr:row>
      <xdr:rowOff>16669</xdr:rowOff>
    </xdr:to>
    <xdr:cxnSp macro="">
      <xdr:nvCxnSpPr>
        <xdr:cNvPr id="64" name="Přímá spojnice se šipkou 63">
          <a:extLst>
            <a:ext uri="{FF2B5EF4-FFF2-40B4-BE49-F238E27FC236}">
              <a16:creationId xmlns:a16="http://schemas.microsoft.com/office/drawing/2014/main" id="{2496F699-5CFC-41BD-920C-CF7C622D7C10}"/>
            </a:ext>
          </a:extLst>
        </xdr:cNvPr>
        <xdr:cNvCxnSpPr/>
      </xdr:nvCxnSpPr>
      <xdr:spPr>
        <a:xfrm flipV="1">
          <a:off x="12801597" y="26153270"/>
          <a:ext cx="11907" cy="18668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357190</xdr:rowOff>
    </xdr:from>
    <xdr:to>
      <xdr:col>6</xdr:col>
      <xdr:colOff>0</xdr:colOff>
      <xdr:row>50</xdr:row>
      <xdr:rowOff>357190</xdr:rowOff>
    </xdr:to>
    <xdr:cxnSp macro="">
      <xdr:nvCxnSpPr>
        <xdr:cNvPr id="65" name="Přímá spojnice se šipkou 64">
          <a:extLst>
            <a:ext uri="{FF2B5EF4-FFF2-40B4-BE49-F238E27FC236}">
              <a16:creationId xmlns:a16="http://schemas.microsoft.com/office/drawing/2014/main" id="{06BEEA81-36DA-4286-9226-BAEC3D25A326}"/>
            </a:ext>
          </a:extLst>
        </xdr:cNvPr>
        <xdr:cNvCxnSpPr/>
      </xdr:nvCxnSpPr>
      <xdr:spPr>
        <a:xfrm>
          <a:off x="1781175" y="24160165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50</xdr:row>
      <xdr:rowOff>357190</xdr:rowOff>
    </xdr:from>
    <xdr:to>
      <xdr:col>29</xdr:col>
      <xdr:colOff>0</xdr:colOff>
      <xdr:row>50</xdr:row>
      <xdr:rowOff>357190</xdr:rowOff>
    </xdr:to>
    <xdr:cxnSp macro="">
      <xdr:nvCxnSpPr>
        <xdr:cNvPr id="66" name="Přímá spojnice se šipkou 65">
          <a:extLst>
            <a:ext uri="{FF2B5EF4-FFF2-40B4-BE49-F238E27FC236}">
              <a16:creationId xmlns:a16="http://schemas.microsoft.com/office/drawing/2014/main" id="{377578DD-A568-4CFE-A39D-83980DA1C213}"/>
            </a:ext>
          </a:extLst>
        </xdr:cNvPr>
        <xdr:cNvCxnSpPr/>
      </xdr:nvCxnSpPr>
      <xdr:spPr>
        <a:xfrm>
          <a:off x="12582525" y="24160165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352425</xdr:rowOff>
    </xdr:from>
    <xdr:to>
      <xdr:col>28</xdr:col>
      <xdr:colOff>0</xdr:colOff>
      <xdr:row>50</xdr:row>
      <xdr:rowOff>352425</xdr:rowOff>
    </xdr:to>
    <xdr:cxnSp macro="">
      <xdr:nvCxnSpPr>
        <xdr:cNvPr id="67" name="Přímá spojnice se šipkou 66">
          <a:extLst>
            <a:ext uri="{FF2B5EF4-FFF2-40B4-BE49-F238E27FC236}">
              <a16:creationId xmlns:a16="http://schemas.microsoft.com/office/drawing/2014/main" id="{AE82787E-9ABB-4C1E-B7DB-295945D3124E}"/>
            </a:ext>
          </a:extLst>
        </xdr:cNvPr>
        <xdr:cNvCxnSpPr/>
      </xdr:nvCxnSpPr>
      <xdr:spPr>
        <a:xfrm>
          <a:off x="12106275" y="24155400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283373</xdr:rowOff>
    </xdr:from>
    <xdr:to>
      <xdr:col>29</xdr:col>
      <xdr:colOff>0</xdr:colOff>
      <xdr:row>43</xdr:row>
      <xdr:rowOff>283373</xdr:rowOff>
    </xdr:to>
    <xdr:cxnSp macro="">
      <xdr:nvCxnSpPr>
        <xdr:cNvPr id="68" name="Přímá spojnice se šipkou 67">
          <a:extLst>
            <a:ext uri="{FF2B5EF4-FFF2-40B4-BE49-F238E27FC236}">
              <a16:creationId xmlns:a16="http://schemas.microsoft.com/office/drawing/2014/main" id="{BAE0B0E9-828A-4081-88BC-DBA1F674DE94}"/>
            </a:ext>
          </a:extLst>
        </xdr:cNvPr>
        <xdr:cNvCxnSpPr/>
      </xdr:nvCxnSpPr>
      <xdr:spPr>
        <a:xfrm>
          <a:off x="1781175" y="20819273"/>
          <a:ext cx="11277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416720</xdr:colOff>
      <xdr:row>44</xdr:row>
      <xdr:rowOff>0</xdr:rowOff>
    </xdr:from>
    <xdr:to>
      <xdr:col>29</xdr:col>
      <xdr:colOff>416721</xdr:colOff>
      <xdr:row>59</xdr:row>
      <xdr:rowOff>476249</xdr:rowOff>
    </xdr:to>
    <xdr:cxnSp macro="">
      <xdr:nvCxnSpPr>
        <xdr:cNvPr id="69" name="Přímá spojnice se šipkou 68">
          <a:extLst>
            <a:ext uri="{FF2B5EF4-FFF2-40B4-BE49-F238E27FC236}">
              <a16:creationId xmlns:a16="http://schemas.microsoft.com/office/drawing/2014/main" id="{93067D85-83E8-4D22-9176-39FDCB31D210}"/>
            </a:ext>
          </a:extLst>
        </xdr:cNvPr>
        <xdr:cNvCxnSpPr/>
      </xdr:nvCxnSpPr>
      <xdr:spPr>
        <a:xfrm flipV="1">
          <a:off x="13475495" y="21002625"/>
          <a:ext cx="1" cy="74675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55</xdr:row>
      <xdr:rowOff>0</xdr:rowOff>
    </xdr:from>
    <xdr:to>
      <xdr:col>28</xdr:col>
      <xdr:colOff>238125</xdr:colOff>
      <xdr:row>55</xdr:row>
      <xdr:rowOff>0</xdr:rowOff>
    </xdr:to>
    <xdr:cxnSp macro="">
      <xdr:nvCxnSpPr>
        <xdr:cNvPr id="70" name="Přímá spojnice 69">
          <a:extLst>
            <a:ext uri="{FF2B5EF4-FFF2-40B4-BE49-F238E27FC236}">
              <a16:creationId xmlns:a16="http://schemas.microsoft.com/office/drawing/2014/main" id="{D76AE91C-DCBD-46E6-88A4-BD4ADD17454C}"/>
            </a:ext>
          </a:extLst>
        </xdr:cNvPr>
        <xdr:cNvCxnSpPr/>
      </xdr:nvCxnSpPr>
      <xdr:spPr>
        <a:xfrm flipH="1">
          <a:off x="12582525" y="26136600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49</xdr:row>
      <xdr:rowOff>0</xdr:rowOff>
    </xdr:from>
    <xdr:to>
      <xdr:col>28</xdr:col>
      <xdr:colOff>238125</xdr:colOff>
      <xdr:row>49</xdr:row>
      <xdr:rowOff>0</xdr:rowOff>
    </xdr:to>
    <xdr:cxnSp macro="">
      <xdr:nvCxnSpPr>
        <xdr:cNvPr id="71" name="Přímá spojnice 70">
          <a:extLst>
            <a:ext uri="{FF2B5EF4-FFF2-40B4-BE49-F238E27FC236}">
              <a16:creationId xmlns:a16="http://schemas.microsoft.com/office/drawing/2014/main" id="{EAFDDAAA-F829-44BD-9555-F7670B9885D9}"/>
            </a:ext>
          </a:extLst>
        </xdr:cNvPr>
        <xdr:cNvCxnSpPr/>
      </xdr:nvCxnSpPr>
      <xdr:spPr>
        <a:xfrm flipH="1">
          <a:off x="12582525" y="23336250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59</xdr:row>
      <xdr:rowOff>2</xdr:rowOff>
    </xdr:from>
    <xdr:to>
      <xdr:col>24</xdr:col>
      <xdr:colOff>4</xdr:colOff>
      <xdr:row>59</xdr:row>
      <xdr:rowOff>261938</xdr:rowOff>
    </xdr:to>
    <xdr:cxnSp macro="">
      <xdr:nvCxnSpPr>
        <xdr:cNvPr id="72" name="Přímá spojnice 71">
          <a:extLst>
            <a:ext uri="{FF2B5EF4-FFF2-40B4-BE49-F238E27FC236}">
              <a16:creationId xmlns:a16="http://schemas.microsoft.com/office/drawing/2014/main" id="{CC539267-BF05-4E71-9893-6B5BCB009269}"/>
            </a:ext>
          </a:extLst>
        </xdr:cNvPr>
        <xdr:cNvCxnSpPr/>
      </xdr:nvCxnSpPr>
      <xdr:spPr>
        <a:xfrm flipV="1">
          <a:off x="10677525" y="28003502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0</xdr:rowOff>
    </xdr:from>
    <xdr:to>
      <xdr:col>9</xdr:col>
      <xdr:colOff>4</xdr:colOff>
      <xdr:row>59</xdr:row>
      <xdr:rowOff>261936</xdr:rowOff>
    </xdr:to>
    <xdr:cxnSp macro="">
      <xdr:nvCxnSpPr>
        <xdr:cNvPr id="73" name="Přímá spojnice 72">
          <a:extLst>
            <a:ext uri="{FF2B5EF4-FFF2-40B4-BE49-F238E27FC236}">
              <a16:creationId xmlns:a16="http://schemas.microsoft.com/office/drawing/2014/main" id="{A70DB3F4-3255-4AF1-8332-138AF0062B9E}"/>
            </a:ext>
          </a:extLst>
        </xdr:cNvPr>
        <xdr:cNvCxnSpPr/>
      </xdr:nvCxnSpPr>
      <xdr:spPr>
        <a:xfrm flipV="1">
          <a:off x="3648075" y="28003500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250031</xdr:rowOff>
    </xdr:from>
    <xdr:to>
      <xdr:col>9</xdr:col>
      <xdr:colOff>0</xdr:colOff>
      <xdr:row>45</xdr:row>
      <xdr:rowOff>2</xdr:rowOff>
    </xdr:to>
    <xdr:cxnSp macro="">
      <xdr:nvCxnSpPr>
        <xdr:cNvPr id="74" name="Přímá spojnice 73">
          <a:extLst>
            <a:ext uri="{FF2B5EF4-FFF2-40B4-BE49-F238E27FC236}">
              <a16:creationId xmlns:a16="http://schemas.microsoft.com/office/drawing/2014/main" id="{6D1C3A5A-B3FA-4332-894C-EEB758808089}"/>
            </a:ext>
          </a:extLst>
        </xdr:cNvPr>
        <xdr:cNvCxnSpPr/>
      </xdr:nvCxnSpPr>
      <xdr:spPr>
        <a:xfrm flipV="1">
          <a:off x="3648075" y="21252656"/>
          <a:ext cx="0" cy="2166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44</xdr:row>
      <xdr:rowOff>261937</xdr:rowOff>
    </xdr:from>
    <xdr:to>
      <xdr:col>23</xdr:col>
      <xdr:colOff>464344</xdr:colOff>
      <xdr:row>45</xdr:row>
      <xdr:rowOff>11908</xdr:rowOff>
    </xdr:to>
    <xdr:cxnSp macro="">
      <xdr:nvCxnSpPr>
        <xdr:cNvPr id="75" name="Přímá spojnice 74">
          <a:extLst>
            <a:ext uri="{FF2B5EF4-FFF2-40B4-BE49-F238E27FC236}">
              <a16:creationId xmlns:a16="http://schemas.microsoft.com/office/drawing/2014/main" id="{7ECB0006-4F54-4076-A900-10B35CAB67E8}"/>
            </a:ext>
          </a:extLst>
        </xdr:cNvPr>
        <xdr:cNvCxnSpPr/>
      </xdr:nvCxnSpPr>
      <xdr:spPr>
        <a:xfrm flipV="1">
          <a:off x="10665619" y="21264562"/>
          <a:ext cx="0" cy="2166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47630</xdr:rowOff>
    </xdr:to>
    <xdr:cxnSp macro="">
      <xdr:nvCxnSpPr>
        <xdr:cNvPr id="76" name="Přímá spojnice 75">
          <a:extLst>
            <a:ext uri="{FF2B5EF4-FFF2-40B4-BE49-F238E27FC236}">
              <a16:creationId xmlns:a16="http://schemas.microsoft.com/office/drawing/2014/main" id="{EC1D0580-3E55-4C40-8BBB-CE6A260B4886}"/>
            </a:ext>
          </a:extLst>
        </xdr:cNvPr>
        <xdr:cNvCxnSpPr/>
      </xdr:nvCxnSpPr>
      <xdr:spPr>
        <a:xfrm flipV="1">
          <a:off x="1781175" y="20535900"/>
          <a:ext cx="0" cy="5143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43</xdr:row>
      <xdr:rowOff>0</xdr:rowOff>
    </xdr:from>
    <xdr:to>
      <xdr:col>29</xdr:col>
      <xdr:colOff>0</xdr:colOff>
      <xdr:row>44</xdr:row>
      <xdr:rowOff>47628</xdr:rowOff>
    </xdr:to>
    <xdr:cxnSp macro="">
      <xdr:nvCxnSpPr>
        <xdr:cNvPr id="77" name="Přímá spojnice 76">
          <a:extLst>
            <a:ext uri="{FF2B5EF4-FFF2-40B4-BE49-F238E27FC236}">
              <a16:creationId xmlns:a16="http://schemas.microsoft.com/office/drawing/2014/main" id="{74D5A74C-9E5F-4EB7-A481-975F399DFFB0}"/>
            </a:ext>
          </a:extLst>
        </xdr:cNvPr>
        <xdr:cNvCxnSpPr/>
      </xdr:nvCxnSpPr>
      <xdr:spPr>
        <a:xfrm flipV="1">
          <a:off x="13058775" y="20535900"/>
          <a:ext cx="0" cy="5143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44</xdr:row>
      <xdr:rowOff>0</xdr:rowOff>
    </xdr:from>
    <xdr:to>
      <xdr:col>30</xdr:col>
      <xdr:colOff>0</xdr:colOff>
      <xdr:row>44</xdr:row>
      <xdr:rowOff>0</xdr:rowOff>
    </xdr:to>
    <xdr:cxnSp macro="">
      <xdr:nvCxnSpPr>
        <xdr:cNvPr id="78" name="Přímá spojnice 77">
          <a:extLst>
            <a:ext uri="{FF2B5EF4-FFF2-40B4-BE49-F238E27FC236}">
              <a16:creationId xmlns:a16="http://schemas.microsoft.com/office/drawing/2014/main" id="{768CC65C-CAD5-4142-8D31-C4945D4EDD12}"/>
            </a:ext>
          </a:extLst>
        </xdr:cNvPr>
        <xdr:cNvCxnSpPr/>
      </xdr:nvCxnSpPr>
      <xdr:spPr>
        <a:xfrm flipH="1">
          <a:off x="13058777" y="21002625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59</xdr:row>
      <xdr:rowOff>464344</xdr:rowOff>
    </xdr:from>
    <xdr:to>
      <xdr:col>30</xdr:col>
      <xdr:colOff>0</xdr:colOff>
      <xdr:row>59</xdr:row>
      <xdr:rowOff>464344</xdr:rowOff>
    </xdr:to>
    <xdr:cxnSp macro="">
      <xdr:nvCxnSpPr>
        <xdr:cNvPr id="79" name="Přímá spojnice 78">
          <a:extLst>
            <a:ext uri="{FF2B5EF4-FFF2-40B4-BE49-F238E27FC236}">
              <a16:creationId xmlns:a16="http://schemas.microsoft.com/office/drawing/2014/main" id="{F9618183-FB30-4441-99B3-D4A8AEE29683}"/>
            </a:ext>
          </a:extLst>
        </xdr:cNvPr>
        <xdr:cNvCxnSpPr/>
      </xdr:nvCxnSpPr>
      <xdr:spPr>
        <a:xfrm flipH="1">
          <a:off x="13058776" y="28467844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55</xdr:row>
      <xdr:rowOff>1</xdr:rowOff>
    </xdr:from>
    <xdr:to>
      <xdr:col>16</xdr:col>
      <xdr:colOff>440531</xdr:colOff>
      <xdr:row>59</xdr:row>
      <xdr:rowOff>0</xdr:rowOff>
    </xdr:to>
    <xdr:cxnSp macro="">
      <xdr:nvCxnSpPr>
        <xdr:cNvPr id="80" name="Přímá spojnice se šipkou 79">
          <a:extLst>
            <a:ext uri="{FF2B5EF4-FFF2-40B4-BE49-F238E27FC236}">
              <a16:creationId xmlns:a16="http://schemas.microsoft.com/office/drawing/2014/main" id="{E3543C70-9B92-40A6-B9BA-F3E261320A62}"/>
            </a:ext>
          </a:extLst>
        </xdr:cNvPr>
        <xdr:cNvCxnSpPr/>
      </xdr:nvCxnSpPr>
      <xdr:spPr>
        <a:xfrm flipV="1">
          <a:off x="7343774" y="26136601"/>
          <a:ext cx="11907" cy="18668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49</xdr:row>
      <xdr:rowOff>1</xdr:rowOff>
    </xdr:from>
    <xdr:to>
      <xdr:col>17</xdr:col>
      <xdr:colOff>0</xdr:colOff>
      <xdr:row>55</xdr:row>
      <xdr:rowOff>0</xdr:rowOff>
    </xdr:to>
    <xdr:cxnSp macro="">
      <xdr:nvCxnSpPr>
        <xdr:cNvPr id="81" name="Přímá spojnice se šipkou 80">
          <a:extLst>
            <a:ext uri="{FF2B5EF4-FFF2-40B4-BE49-F238E27FC236}">
              <a16:creationId xmlns:a16="http://schemas.microsoft.com/office/drawing/2014/main" id="{CEE6BAD4-0BFC-4926-BBEE-54D9883F30F7}"/>
            </a:ext>
          </a:extLst>
        </xdr:cNvPr>
        <xdr:cNvCxnSpPr/>
      </xdr:nvCxnSpPr>
      <xdr:spPr>
        <a:xfrm flipV="1">
          <a:off x="7355680" y="23336251"/>
          <a:ext cx="26195" cy="280034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45</xdr:row>
      <xdr:rowOff>1</xdr:rowOff>
    </xdr:from>
    <xdr:to>
      <xdr:col>17</xdr:col>
      <xdr:colOff>11907</xdr:colOff>
      <xdr:row>49</xdr:row>
      <xdr:rowOff>0</xdr:rowOff>
    </xdr:to>
    <xdr:cxnSp macro="">
      <xdr:nvCxnSpPr>
        <xdr:cNvPr id="82" name="Přímá spojnice se šipkou 81">
          <a:extLst>
            <a:ext uri="{FF2B5EF4-FFF2-40B4-BE49-F238E27FC236}">
              <a16:creationId xmlns:a16="http://schemas.microsoft.com/office/drawing/2014/main" id="{B569306C-5872-47AF-8404-8D9DD6A00DCB}"/>
            </a:ext>
          </a:extLst>
        </xdr:cNvPr>
        <xdr:cNvCxnSpPr/>
      </xdr:nvCxnSpPr>
      <xdr:spPr>
        <a:xfrm flipV="1">
          <a:off x="7381875" y="21469351"/>
          <a:ext cx="11907" cy="18668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44</xdr:row>
      <xdr:rowOff>0</xdr:rowOff>
    </xdr:from>
    <xdr:to>
      <xdr:col>17</xdr:col>
      <xdr:colOff>11906</xdr:colOff>
      <xdr:row>45</xdr:row>
      <xdr:rowOff>0</xdr:rowOff>
    </xdr:to>
    <xdr:cxnSp macro="">
      <xdr:nvCxnSpPr>
        <xdr:cNvPr id="83" name="Přímá spojnice se šipkou 82">
          <a:extLst>
            <a:ext uri="{FF2B5EF4-FFF2-40B4-BE49-F238E27FC236}">
              <a16:creationId xmlns:a16="http://schemas.microsoft.com/office/drawing/2014/main" id="{4C69BCBF-DB07-47C7-9280-815F35CAA179}"/>
            </a:ext>
          </a:extLst>
        </xdr:cNvPr>
        <xdr:cNvCxnSpPr/>
      </xdr:nvCxnSpPr>
      <xdr:spPr>
        <a:xfrm>
          <a:off x="7393781" y="21002625"/>
          <a:ext cx="0" cy="46672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59</xdr:row>
      <xdr:rowOff>11907</xdr:rowOff>
    </xdr:from>
    <xdr:to>
      <xdr:col>16</xdr:col>
      <xdr:colOff>428625</xdr:colOff>
      <xdr:row>60</xdr:row>
      <xdr:rowOff>0</xdr:rowOff>
    </xdr:to>
    <xdr:cxnSp macro="">
      <xdr:nvCxnSpPr>
        <xdr:cNvPr id="84" name="Přímá spojnice se šipkou 83">
          <a:extLst>
            <a:ext uri="{FF2B5EF4-FFF2-40B4-BE49-F238E27FC236}">
              <a16:creationId xmlns:a16="http://schemas.microsoft.com/office/drawing/2014/main" id="{3A9574B0-4A33-445D-8FE4-F672FF1953D1}"/>
            </a:ext>
          </a:extLst>
        </xdr:cNvPr>
        <xdr:cNvCxnSpPr/>
      </xdr:nvCxnSpPr>
      <xdr:spPr>
        <a:xfrm>
          <a:off x="7343775" y="28015407"/>
          <a:ext cx="0" cy="45481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40</xdr:row>
      <xdr:rowOff>321468</xdr:rowOff>
    </xdr:from>
    <xdr:to>
      <xdr:col>9</xdr:col>
      <xdr:colOff>1</xdr:colOff>
      <xdr:row>40</xdr:row>
      <xdr:rowOff>321468</xdr:rowOff>
    </xdr:to>
    <xdr:cxnSp macro="">
      <xdr:nvCxnSpPr>
        <xdr:cNvPr id="85" name="Přímá spojnice se šipkou 84">
          <a:extLst>
            <a:ext uri="{FF2B5EF4-FFF2-40B4-BE49-F238E27FC236}">
              <a16:creationId xmlns:a16="http://schemas.microsoft.com/office/drawing/2014/main" id="{7C23FB67-35C7-4D25-816C-C2D7F9588908}"/>
            </a:ext>
          </a:extLst>
        </xdr:cNvPr>
        <xdr:cNvCxnSpPr/>
      </xdr:nvCxnSpPr>
      <xdr:spPr>
        <a:xfrm>
          <a:off x="1781176" y="19438143"/>
          <a:ext cx="1866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452437</xdr:colOff>
      <xdr:row>40</xdr:row>
      <xdr:rowOff>250029</xdr:rowOff>
    </xdr:from>
    <xdr:to>
      <xdr:col>8</xdr:col>
      <xdr:colOff>452437</xdr:colOff>
      <xdr:row>41</xdr:row>
      <xdr:rowOff>0</xdr:rowOff>
    </xdr:to>
    <xdr:cxnSp macro="">
      <xdr:nvCxnSpPr>
        <xdr:cNvPr id="86" name="Přímá spojnice 85">
          <a:extLst>
            <a:ext uri="{FF2B5EF4-FFF2-40B4-BE49-F238E27FC236}">
              <a16:creationId xmlns:a16="http://schemas.microsoft.com/office/drawing/2014/main" id="{84821B54-0CE1-4307-B165-EFA46F787CAB}"/>
            </a:ext>
          </a:extLst>
        </xdr:cNvPr>
        <xdr:cNvCxnSpPr/>
      </xdr:nvCxnSpPr>
      <xdr:spPr>
        <a:xfrm flipV="1">
          <a:off x="3633787" y="19366704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250029</xdr:rowOff>
    </xdr:from>
    <xdr:to>
      <xdr:col>24</xdr:col>
      <xdr:colOff>0</xdr:colOff>
      <xdr:row>41</xdr:row>
      <xdr:rowOff>0</xdr:rowOff>
    </xdr:to>
    <xdr:cxnSp macro="">
      <xdr:nvCxnSpPr>
        <xdr:cNvPr id="87" name="Přímá spojnice 86">
          <a:extLst>
            <a:ext uri="{FF2B5EF4-FFF2-40B4-BE49-F238E27FC236}">
              <a16:creationId xmlns:a16="http://schemas.microsoft.com/office/drawing/2014/main" id="{6B4DD0EB-DD0D-4F80-9765-D3CBCE6B4805}"/>
            </a:ext>
          </a:extLst>
        </xdr:cNvPr>
        <xdr:cNvCxnSpPr/>
      </xdr:nvCxnSpPr>
      <xdr:spPr>
        <a:xfrm flipV="1">
          <a:off x="10677525" y="19366704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35719</xdr:colOff>
      <xdr:row>40</xdr:row>
      <xdr:rowOff>345281</xdr:rowOff>
    </xdr:from>
    <xdr:to>
      <xdr:col>27</xdr:col>
      <xdr:colOff>464344</xdr:colOff>
      <xdr:row>40</xdr:row>
      <xdr:rowOff>345281</xdr:rowOff>
    </xdr:to>
    <xdr:cxnSp macro="">
      <xdr:nvCxnSpPr>
        <xdr:cNvPr id="88" name="Přímá spojnice se šipkou 87">
          <a:extLst>
            <a:ext uri="{FF2B5EF4-FFF2-40B4-BE49-F238E27FC236}">
              <a16:creationId xmlns:a16="http://schemas.microsoft.com/office/drawing/2014/main" id="{4344ACF7-3422-4DDD-9AC0-9E52FD099BE4}"/>
            </a:ext>
          </a:extLst>
        </xdr:cNvPr>
        <xdr:cNvCxnSpPr/>
      </xdr:nvCxnSpPr>
      <xdr:spPr>
        <a:xfrm>
          <a:off x="10713244" y="19461956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226216</xdr:colOff>
      <xdr:row>45</xdr:row>
      <xdr:rowOff>11906</xdr:rowOff>
    </xdr:from>
    <xdr:to>
      <xdr:col>5</xdr:col>
      <xdr:colOff>238123</xdr:colOff>
      <xdr:row>49</xdr:row>
      <xdr:rowOff>11905</xdr:rowOff>
    </xdr:to>
    <xdr:cxnSp macro="">
      <xdr:nvCxnSpPr>
        <xdr:cNvPr id="89" name="Přímá spojnice se šipkou 88">
          <a:extLst>
            <a:ext uri="{FF2B5EF4-FFF2-40B4-BE49-F238E27FC236}">
              <a16:creationId xmlns:a16="http://schemas.microsoft.com/office/drawing/2014/main" id="{57A65B6C-533E-41F6-8904-F1F873CCCB65}"/>
            </a:ext>
          </a:extLst>
        </xdr:cNvPr>
        <xdr:cNvCxnSpPr/>
      </xdr:nvCxnSpPr>
      <xdr:spPr>
        <a:xfrm flipV="1">
          <a:off x="2007391" y="21481256"/>
          <a:ext cx="11907" cy="18668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214315</xdr:colOff>
      <xdr:row>55</xdr:row>
      <xdr:rowOff>0</xdr:rowOff>
    </xdr:from>
    <xdr:to>
      <xdr:col>5</xdr:col>
      <xdr:colOff>226222</xdr:colOff>
      <xdr:row>58</xdr:row>
      <xdr:rowOff>464343</xdr:rowOff>
    </xdr:to>
    <xdr:cxnSp macro="">
      <xdr:nvCxnSpPr>
        <xdr:cNvPr id="90" name="Přímá spojnice se šipkou 89">
          <a:extLst>
            <a:ext uri="{FF2B5EF4-FFF2-40B4-BE49-F238E27FC236}">
              <a16:creationId xmlns:a16="http://schemas.microsoft.com/office/drawing/2014/main" id="{727BA0C9-B439-46BF-BA7C-F08593C1A090}"/>
            </a:ext>
          </a:extLst>
        </xdr:cNvPr>
        <xdr:cNvCxnSpPr/>
      </xdr:nvCxnSpPr>
      <xdr:spPr>
        <a:xfrm flipV="1">
          <a:off x="1995490" y="26136600"/>
          <a:ext cx="11907" cy="186451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2</xdr:rowOff>
    </xdr:from>
    <xdr:to>
      <xdr:col>27</xdr:col>
      <xdr:colOff>0</xdr:colOff>
      <xdr:row>17</xdr:row>
      <xdr:rowOff>2</xdr:rowOff>
    </xdr:to>
    <xdr:cxnSp macro="">
      <xdr:nvCxnSpPr>
        <xdr:cNvPr id="91" name="Přímá spojnice se šipkou 90">
          <a:extLst>
            <a:ext uri="{FF2B5EF4-FFF2-40B4-BE49-F238E27FC236}">
              <a16:creationId xmlns:a16="http://schemas.microsoft.com/office/drawing/2014/main" id="{2FFE9C53-95CC-4DAB-9B8F-F0267B498E72}"/>
            </a:ext>
          </a:extLst>
        </xdr:cNvPr>
        <xdr:cNvCxnSpPr/>
      </xdr:nvCxnSpPr>
      <xdr:spPr>
        <a:xfrm>
          <a:off x="2247900" y="8162927"/>
          <a:ext cx="9858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27</xdr:col>
      <xdr:colOff>0</xdr:colOff>
      <xdr:row>36</xdr:row>
      <xdr:rowOff>0</xdr:rowOff>
    </xdr:to>
    <xdr:cxnSp macro="">
      <xdr:nvCxnSpPr>
        <xdr:cNvPr id="92" name="Přímá spojnice se šipkou 91">
          <a:extLst>
            <a:ext uri="{FF2B5EF4-FFF2-40B4-BE49-F238E27FC236}">
              <a16:creationId xmlns:a16="http://schemas.microsoft.com/office/drawing/2014/main" id="{BA6EFE65-04B9-4A56-A816-D8CC853EF25A}"/>
            </a:ext>
          </a:extLst>
        </xdr:cNvPr>
        <xdr:cNvCxnSpPr/>
      </xdr:nvCxnSpPr>
      <xdr:spPr>
        <a:xfrm>
          <a:off x="2247900" y="17211675"/>
          <a:ext cx="9858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0</xdr:rowOff>
    </xdr:from>
    <xdr:to>
      <xdr:col>27</xdr:col>
      <xdr:colOff>0</xdr:colOff>
      <xdr:row>54</xdr:row>
      <xdr:rowOff>0</xdr:rowOff>
    </xdr:to>
    <xdr:cxnSp macro="">
      <xdr:nvCxnSpPr>
        <xdr:cNvPr id="93" name="Přímá spojnice se šipkou 92">
          <a:extLst>
            <a:ext uri="{FF2B5EF4-FFF2-40B4-BE49-F238E27FC236}">
              <a16:creationId xmlns:a16="http://schemas.microsoft.com/office/drawing/2014/main" id="{FD118FA3-2723-4E4E-B855-4E6EA1C4E03E}"/>
            </a:ext>
          </a:extLst>
        </xdr:cNvPr>
        <xdr:cNvCxnSpPr/>
      </xdr:nvCxnSpPr>
      <xdr:spPr>
        <a:xfrm>
          <a:off x="2247900" y="25669875"/>
          <a:ext cx="9858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333377</xdr:rowOff>
    </xdr:from>
    <xdr:to>
      <xdr:col>9</xdr:col>
      <xdr:colOff>0</xdr:colOff>
      <xdr:row>7</xdr:row>
      <xdr:rowOff>333377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F0C4764D-5240-448F-AB2C-ECE3804F9C8F}"/>
            </a:ext>
          </a:extLst>
        </xdr:cNvPr>
        <xdr:cNvCxnSpPr/>
      </xdr:nvCxnSpPr>
      <xdr:spPr>
        <a:xfrm>
          <a:off x="1774031" y="1190627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321471</xdr:rowOff>
    </xdr:from>
    <xdr:to>
      <xdr:col>28</xdr:col>
      <xdr:colOff>0</xdr:colOff>
      <xdr:row>7</xdr:row>
      <xdr:rowOff>321471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37FDE90C-0014-452E-A554-4F046E628443}"/>
            </a:ext>
          </a:extLst>
        </xdr:cNvPr>
        <xdr:cNvCxnSpPr/>
      </xdr:nvCxnSpPr>
      <xdr:spPr>
        <a:xfrm>
          <a:off x="10632281" y="117872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188116</xdr:rowOff>
    </xdr:from>
    <xdr:to>
      <xdr:col>28</xdr:col>
      <xdr:colOff>0</xdr:colOff>
      <xdr:row>22</xdr:row>
      <xdr:rowOff>188116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FAE76C36-3299-47BA-B5F0-BF45EF17F1FF}"/>
            </a:ext>
          </a:extLst>
        </xdr:cNvPr>
        <xdr:cNvCxnSpPr/>
      </xdr:nvCxnSpPr>
      <xdr:spPr>
        <a:xfrm>
          <a:off x="10632281" y="8201022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459581</xdr:colOff>
      <xdr:row>22</xdr:row>
      <xdr:rowOff>209547</xdr:rowOff>
    </xdr:from>
    <xdr:to>
      <xdr:col>8</xdr:col>
      <xdr:colOff>447675</xdr:colOff>
      <xdr:row>22</xdr:row>
      <xdr:rowOff>209547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91E47666-B867-404D-8B04-DCE221148DBA}"/>
            </a:ext>
          </a:extLst>
        </xdr:cNvPr>
        <xdr:cNvCxnSpPr/>
      </xdr:nvCxnSpPr>
      <xdr:spPr>
        <a:xfrm>
          <a:off x="1769269" y="8222453"/>
          <a:ext cx="184546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333376</xdr:colOff>
      <xdr:row>18</xdr:row>
      <xdr:rowOff>11907</xdr:rowOff>
    </xdr:from>
    <xdr:to>
      <xdr:col>4</xdr:col>
      <xdr:colOff>345283</xdr:colOff>
      <xdr:row>22</xdr:row>
      <xdr:rowOff>11906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7E0AEC15-952D-4E90-80E7-62560657B1DF}"/>
            </a:ext>
          </a:extLst>
        </xdr:cNvPr>
        <xdr:cNvCxnSpPr/>
      </xdr:nvCxnSpPr>
      <xdr:spPr>
        <a:xfrm flipV="1">
          <a:off x="1643064" y="6119813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330995</xdr:colOff>
      <xdr:row>7</xdr:row>
      <xdr:rowOff>485776</xdr:rowOff>
    </xdr:from>
    <xdr:to>
      <xdr:col>4</xdr:col>
      <xdr:colOff>342902</xdr:colOff>
      <xdr:row>11</xdr:row>
      <xdr:rowOff>473869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34EF229C-8B74-4DE4-A9D1-6D6C8FD56ACA}"/>
            </a:ext>
          </a:extLst>
        </xdr:cNvPr>
        <xdr:cNvCxnSpPr/>
      </xdr:nvCxnSpPr>
      <xdr:spPr>
        <a:xfrm flipV="1">
          <a:off x="1640683" y="134302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8</xdr:row>
      <xdr:rowOff>7145</xdr:rowOff>
    </xdr:from>
    <xdr:to>
      <xdr:col>28</xdr:col>
      <xdr:colOff>209550</xdr:colOff>
      <xdr:row>12</xdr:row>
      <xdr:rowOff>7144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9B831FF9-6505-4A78-80E2-E692845BFB37}"/>
            </a:ext>
          </a:extLst>
        </xdr:cNvPr>
        <xdr:cNvCxnSpPr/>
      </xdr:nvCxnSpPr>
      <xdr:spPr>
        <a:xfrm flipV="1">
          <a:off x="12734924" y="1352551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18</xdr:row>
      <xdr:rowOff>16670</xdr:rowOff>
    </xdr:from>
    <xdr:to>
      <xdr:col>28</xdr:col>
      <xdr:colOff>230979</xdr:colOff>
      <xdr:row>22</xdr:row>
      <xdr:rowOff>16669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7F919CA7-AF3B-44D6-B2F9-3CFE15962B3D}"/>
            </a:ext>
          </a:extLst>
        </xdr:cNvPr>
        <xdr:cNvCxnSpPr/>
      </xdr:nvCxnSpPr>
      <xdr:spPr>
        <a:xfrm flipV="1">
          <a:off x="12756353" y="612457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357190</xdr:rowOff>
    </xdr:from>
    <xdr:to>
      <xdr:col>5</xdr:col>
      <xdr:colOff>0</xdr:colOff>
      <xdr:row>13</xdr:row>
      <xdr:rowOff>357190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86744622-8836-4945-BBB6-76AAE2478264}"/>
            </a:ext>
          </a:extLst>
        </xdr:cNvPr>
        <xdr:cNvCxnSpPr/>
      </xdr:nvCxnSpPr>
      <xdr:spPr>
        <a:xfrm>
          <a:off x="1309688" y="8560596"/>
          <a:ext cx="46434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357190</xdr:rowOff>
    </xdr:from>
    <xdr:to>
      <xdr:col>6</xdr:col>
      <xdr:colOff>0</xdr:colOff>
      <xdr:row>13</xdr:row>
      <xdr:rowOff>357190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561E35D2-5AE3-4F51-8B95-081D6A4528C9}"/>
            </a:ext>
          </a:extLst>
        </xdr:cNvPr>
        <xdr:cNvCxnSpPr/>
      </xdr:nvCxnSpPr>
      <xdr:spPr>
        <a:xfrm>
          <a:off x="1774031" y="8560596"/>
          <a:ext cx="46434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357190</xdr:rowOff>
    </xdr:from>
    <xdr:to>
      <xdr:col>29</xdr:col>
      <xdr:colOff>0</xdr:colOff>
      <xdr:row>13</xdr:row>
      <xdr:rowOff>357190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B089BECE-4DAB-4C30-AFCD-24B0899D4091}"/>
            </a:ext>
          </a:extLst>
        </xdr:cNvPr>
        <xdr:cNvCxnSpPr/>
      </xdr:nvCxnSpPr>
      <xdr:spPr>
        <a:xfrm>
          <a:off x="12537281" y="8560596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352425</xdr:rowOff>
    </xdr:from>
    <xdr:to>
      <xdr:col>28</xdr:col>
      <xdr:colOff>0</xdr:colOff>
      <xdr:row>13</xdr:row>
      <xdr:rowOff>352425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FAF28CA0-3704-43C3-A232-452E0505891D}"/>
            </a:ext>
          </a:extLst>
        </xdr:cNvPr>
        <xdr:cNvCxnSpPr/>
      </xdr:nvCxnSpPr>
      <xdr:spPr>
        <a:xfrm>
          <a:off x="12061031" y="8555831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283373</xdr:rowOff>
    </xdr:from>
    <xdr:to>
      <xdr:col>29</xdr:col>
      <xdr:colOff>0</xdr:colOff>
      <xdr:row>6</xdr:row>
      <xdr:rowOff>283373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4784DDFF-F4B1-4373-ABF6-624F96413383}"/>
            </a:ext>
          </a:extLst>
        </xdr:cNvPr>
        <xdr:cNvCxnSpPr/>
      </xdr:nvCxnSpPr>
      <xdr:spPr>
        <a:xfrm>
          <a:off x="1309688" y="6593686"/>
          <a:ext cx="1170384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416720</xdr:colOff>
      <xdr:row>7</xdr:row>
      <xdr:rowOff>0</xdr:rowOff>
    </xdr:from>
    <xdr:to>
      <xdr:col>29</xdr:col>
      <xdr:colOff>416721</xdr:colOff>
      <xdr:row>22</xdr:row>
      <xdr:rowOff>476249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CB93A534-9FCA-47F0-8C8C-160630CBE35C}"/>
            </a:ext>
          </a:extLst>
        </xdr:cNvPr>
        <xdr:cNvCxnSpPr/>
      </xdr:nvCxnSpPr>
      <xdr:spPr>
        <a:xfrm flipV="1">
          <a:off x="13430251" y="5357813"/>
          <a:ext cx="1" cy="760809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11</xdr:row>
      <xdr:rowOff>464344</xdr:rowOff>
    </xdr:from>
    <xdr:to>
      <xdr:col>5</xdr:col>
      <xdr:colOff>0</xdr:colOff>
      <xdr:row>11</xdr:row>
      <xdr:rowOff>464344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30030453-7AA6-4E03-90D4-B9419F2766D9}"/>
            </a:ext>
          </a:extLst>
        </xdr:cNvPr>
        <xdr:cNvCxnSpPr/>
      </xdr:nvCxnSpPr>
      <xdr:spPr>
        <a:xfrm flipH="1">
          <a:off x="1535906" y="3238500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18</xdr:row>
      <xdr:rowOff>0</xdr:rowOff>
    </xdr:from>
    <xdr:to>
      <xdr:col>5</xdr:col>
      <xdr:colOff>0</xdr:colOff>
      <xdr:row>18</xdr:row>
      <xdr:rowOff>0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0884AA2B-5C18-4521-9C68-E44E9679A15E}"/>
            </a:ext>
          </a:extLst>
        </xdr:cNvPr>
        <xdr:cNvCxnSpPr/>
      </xdr:nvCxnSpPr>
      <xdr:spPr>
        <a:xfrm flipH="1">
          <a:off x="1535906" y="610790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238125</xdr:colOff>
      <xdr:row>18</xdr:row>
      <xdr:rowOff>0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4F5790A2-8863-4D45-9D33-96C17D538856}"/>
            </a:ext>
          </a:extLst>
        </xdr:cNvPr>
        <xdr:cNvCxnSpPr/>
      </xdr:nvCxnSpPr>
      <xdr:spPr>
        <a:xfrm flipH="1">
          <a:off x="12537281" y="610790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238125</xdr:colOff>
      <xdr:row>12</xdr:row>
      <xdr:rowOff>0</xdr:rowOff>
    </xdr:to>
    <xdr:cxnSp macro="">
      <xdr:nvCxnSpPr>
        <xdr:cNvPr id="36" name="Přímá spojnice 35">
          <a:extLst>
            <a:ext uri="{FF2B5EF4-FFF2-40B4-BE49-F238E27FC236}">
              <a16:creationId xmlns:a16="http://schemas.microsoft.com/office/drawing/2014/main" id="{49C1F3EE-995A-4F5C-A9C4-3081FEE6F585}"/>
            </a:ext>
          </a:extLst>
        </xdr:cNvPr>
        <xdr:cNvCxnSpPr/>
      </xdr:nvCxnSpPr>
      <xdr:spPr>
        <a:xfrm flipH="1">
          <a:off x="12537281" y="325040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2</xdr:rowOff>
    </xdr:from>
    <xdr:to>
      <xdr:col>24</xdr:col>
      <xdr:colOff>4</xdr:colOff>
      <xdr:row>22</xdr:row>
      <xdr:rowOff>261938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48C10CD4-650E-4BEC-B3FA-67C248F10524}"/>
            </a:ext>
          </a:extLst>
        </xdr:cNvPr>
        <xdr:cNvCxnSpPr/>
      </xdr:nvCxnSpPr>
      <xdr:spPr>
        <a:xfrm flipV="1">
          <a:off x="10632281" y="8012908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4</xdr:colOff>
      <xdr:row>22</xdr:row>
      <xdr:rowOff>261936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AB19EF1F-D6D6-4AD4-93CD-F3ADDAB109B8}"/>
            </a:ext>
          </a:extLst>
        </xdr:cNvPr>
        <xdr:cNvCxnSpPr/>
      </xdr:nvCxnSpPr>
      <xdr:spPr>
        <a:xfrm flipV="1">
          <a:off x="3631406" y="8012906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250031</xdr:rowOff>
    </xdr:from>
    <xdr:to>
      <xdr:col>9</xdr:col>
      <xdr:colOff>0</xdr:colOff>
      <xdr:row>8</xdr:row>
      <xdr:rowOff>2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51CD814E-7EA8-4891-AA7E-CCE948AA8A93}"/>
            </a:ext>
          </a:extLst>
        </xdr:cNvPr>
        <xdr:cNvCxnSpPr/>
      </xdr:nvCxnSpPr>
      <xdr:spPr>
        <a:xfrm flipV="1">
          <a:off x="3631406" y="1107281"/>
          <a:ext cx="0" cy="2381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7</xdr:row>
      <xdr:rowOff>261937</xdr:rowOff>
    </xdr:from>
    <xdr:to>
      <xdr:col>23</xdr:col>
      <xdr:colOff>464344</xdr:colOff>
      <xdr:row>8</xdr:row>
      <xdr:rowOff>11908</xdr:rowOff>
    </xdr:to>
    <xdr:cxnSp macro="">
      <xdr:nvCxnSpPr>
        <xdr:cNvPr id="59" name="Přímá spojnice 58">
          <a:extLst>
            <a:ext uri="{FF2B5EF4-FFF2-40B4-BE49-F238E27FC236}">
              <a16:creationId xmlns:a16="http://schemas.microsoft.com/office/drawing/2014/main" id="{65BCD6B0-ECF4-4FE0-9132-AE256EADB26E}"/>
            </a:ext>
          </a:extLst>
        </xdr:cNvPr>
        <xdr:cNvCxnSpPr/>
      </xdr:nvCxnSpPr>
      <xdr:spPr>
        <a:xfrm flipV="1">
          <a:off x="10620375" y="1119187"/>
          <a:ext cx="0" cy="2381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47630</xdr:rowOff>
    </xdr:to>
    <xdr:cxnSp macro="">
      <xdr:nvCxnSpPr>
        <xdr:cNvPr id="64" name="Přímá spojnice 63">
          <a:extLst>
            <a:ext uri="{FF2B5EF4-FFF2-40B4-BE49-F238E27FC236}">
              <a16:creationId xmlns:a16="http://schemas.microsoft.com/office/drawing/2014/main" id="{DD3DF73E-5803-452A-B920-DE9421A13F9F}"/>
            </a:ext>
          </a:extLst>
        </xdr:cNvPr>
        <xdr:cNvCxnSpPr/>
      </xdr:nvCxnSpPr>
      <xdr:spPr>
        <a:xfrm flipV="1">
          <a:off x="1309688" y="6310313"/>
          <a:ext cx="0" cy="5238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7</xdr:row>
      <xdr:rowOff>47628</xdr:rowOff>
    </xdr:to>
    <xdr:cxnSp macro="">
      <xdr:nvCxnSpPr>
        <xdr:cNvPr id="65" name="Přímá spojnice 64">
          <a:extLst>
            <a:ext uri="{FF2B5EF4-FFF2-40B4-BE49-F238E27FC236}">
              <a16:creationId xmlns:a16="http://schemas.microsoft.com/office/drawing/2014/main" id="{FF657364-58D4-4DBF-9445-B6383175810A}"/>
            </a:ext>
          </a:extLst>
        </xdr:cNvPr>
        <xdr:cNvCxnSpPr/>
      </xdr:nvCxnSpPr>
      <xdr:spPr>
        <a:xfrm flipV="1">
          <a:off x="13013531" y="6310313"/>
          <a:ext cx="0" cy="5238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7</xdr:row>
      <xdr:rowOff>0</xdr:rowOff>
    </xdr:from>
    <xdr:to>
      <xdr:col>30</xdr:col>
      <xdr:colOff>0</xdr:colOff>
      <xdr:row>7</xdr:row>
      <xdr:rowOff>0</xdr:rowOff>
    </xdr:to>
    <xdr:cxnSp macro="">
      <xdr:nvCxnSpPr>
        <xdr:cNvPr id="66" name="Přímá spojnice 65">
          <a:extLst>
            <a:ext uri="{FF2B5EF4-FFF2-40B4-BE49-F238E27FC236}">
              <a16:creationId xmlns:a16="http://schemas.microsoft.com/office/drawing/2014/main" id="{165005A9-600D-4A64-B757-709D50480C56}"/>
            </a:ext>
          </a:extLst>
        </xdr:cNvPr>
        <xdr:cNvCxnSpPr/>
      </xdr:nvCxnSpPr>
      <xdr:spPr>
        <a:xfrm flipH="1">
          <a:off x="13013533" y="5357813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22</xdr:row>
      <xdr:rowOff>464344</xdr:rowOff>
    </xdr:from>
    <xdr:to>
      <xdr:col>30</xdr:col>
      <xdr:colOff>0</xdr:colOff>
      <xdr:row>22</xdr:row>
      <xdr:rowOff>464344</xdr:rowOff>
    </xdr:to>
    <xdr:cxnSp macro="">
      <xdr:nvCxnSpPr>
        <xdr:cNvPr id="68" name="Přímá spojnice 67">
          <a:extLst>
            <a:ext uri="{FF2B5EF4-FFF2-40B4-BE49-F238E27FC236}">
              <a16:creationId xmlns:a16="http://schemas.microsoft.com/office/drawing/2014/main" id="{FE1C7342-2F31-4B52-8B44-97C37E92616D}"/>
            </a:ext>
          </a:extLst>
        </xdr:cNvPr>
        <xdr:cNvCxnSpPr/>
      </xdr:nvCxnSpPr>
      <xdr:spPr>
        <a:xfrm flipH="1">
          <a:off x="13013532" y="12954000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18</xdr:row>
      <xdr:rowOff>1</xdr:rowOff>
    </xdr:from>
    <xdr:to>
      <xdr:col>16</xdr:col>
      <xdr:colOff>440531</xdr:colOff>
      <xdr:row>22</xdr:row>
      <xdr:rowOff>0</xdr:rowOff>
    </xdr:to>
    <xdr:cxnSp macro="">
      <xdr:nvCxnSpPr>
        <xdr:cNvPr id="87" name="Přímá spojnice se šipkou 86">
          <a:extLst>
            <a:ext uri="{FF2B5EF4-FFF2-40B4-BE49-F238E27FC236}">
              <a16:creationId xmlns:a16="http://schemas.microsoft.com/office/drawing/2014/main" id="{B9238192-8F6B-4CAF-85BD-62A3015197E3}"/>
            </a:ext>
          </a:extLst>
        </xdr:cNvPr>
        <xdr:cNvCxnSpPr/>
      </xdr:nvCxnSpPr>
      <xdr:spPr>
        <a:xfrm flipV="1">
          <a:off x="7310437" y="105846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12</xdr:row>
      <xdr:rowOff>1</xdr:rowOff>
    </xdr:from>
    <xdr:to>
      <xdr:col>17</xdr:col>
      <xdr:colOff>0</xdr:colOff>
      <xdr:row>18</xdr:row>
      <xdr:rowOff>0</xdr:rowOff>
    </xdr:to>
    <xdr:cxnSp macro="">
      <xdr:nvCxnSpPr>
        <xdr:cNvPr id="88" name="Přímá spojnice se šipkou 87">
          <a:extLst>
            <a:ext uri="{FF2B5EF4-FFF2-40B4-BE49-F238E27FC236}">
              <a16:creationId xmlns:a16="http://schemas.microsoft.com/office/drawing/2014/main" id="{32820B16-BA75-46A2-A507-A4EA4BFC35A9}"/>
            </a:ext>
          </a:extLst>
        </xdr:cNvPr>
        <xdr:cNvCxnSpPr/>
      </xdr:nvCxnSpPr>
      <xdr:spPr>
        <a:xfrm flipV="1">
          <a:off x="7322343" y="7727157"/>
          <a:ext cx="23813" cy="28574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</xdr:row>
      <xdr:rowOff>1</xdr:rowOff>
    </xdr:from>
    <xdr:to>
      <xdr:col>17</xdr:col>
      <xdr:colOff>11907</xdr:colOff>
      <xdr:row>12</xdr:row>
      <xdr:rowOff>0</xdr:rowOff>
    </xdr:to>
    <xdr:cxnSp macro="">
      <xdr:nvCxnSpPr>
        <xdr:cNvPr id="90" name="Přímá spojnice se šipkou 89">
          <a:extLst>
            <a:ext uri="{FF2B5EF4-FFF2-40B4-BE49-F238E27FC236}">
              <a16:creationId xmlns:a16="http://schemas.microsoft.com/office/drawing/2014/main" id="{50981188-BD1F-4FF7-83C6-2731266B840F}"/>
            </a:ext>
          </a:extLst>
        </xdr:cNvPr>
        <xdr:cNvCxnSpPr/>
      </xdr:nvCxnSpPr>
      <xdr:spPr>
        <a:xfrm flipV="1">
          <a:off x="7346156" y="58221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7</xdr:row>
      <xdr:rowOff>0</xdr:rowOff>
    </xdr:from>
    <xdr:to>
      <xdr:col>17</xdr:col>
      <xdr:colOff>11906</xdr:colOff>
      <xdr:row>8</xdr:row>
      <xdr:rowOff>0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81D9BF13-9EC3-4F1D-84FD-2E4900FF9306}"/>
            </a:ext>
          </a:extLst>
        </xdr:cNvPr>
        <xdr:cNvCxnSpPr/>
      </xdr:nvCxnSpPr>
      <xdr:spPr>
        <a:xfrm>
          <a:off x="7358062" y="5357813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22</xdr:row>
      <xdr:rowOff>11907</xdr:rowOff>
    </xdr:from>
    <xdr:to>
      <xdr:col>16</xdr:col>
      <xdr:colOff>428625</xdr:colOff>
      <xdr:row>23</xdr:row>
      <xdr:rowOff>0</xdr:rowOff>
    </xdr:to>
    <xdr:cxnSp macro="">
      <xdr:nvCxnSpPr>
        <xdr:cNvPr id="93" name="Přímá spojnice se šipkou 92">
          <a:extLst>
            <a:ext uri="{FF2B5EF4-FFF2-40B4-BE49-F238E27FC236}">
              <a16:creationId xmlns:a16="http://schemas.microsoft.com/office/drawing/2014/main" id="{892B4655-DEAF-47FF-AD7F-995C926F62C1}"/>
            </a:ext>
          </a:extLst>
        </xdr:cNvPr>
        <xdr:cNvCxnSpPr/>
      </xdr:nvCxnSpPr>
      <xdr:spPr>
        <a:xfrm>
          <a:off x="7310438" y="12501563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333377</xdr:rowOff>
    </xdr:from>
    <xdr:to>
      <xdr:col>9</xdr:col>
      <xdr:colOff>0</xdr:colOff>
      <xdr:row>26</xdr:row>
      <xdr:rowOff>333377</xdr:rowOff>
    </xdr:to>
    <xdr:cxnSp macro="">
      <xdr:nvCxnSpPr>
        <xdr:cNvPr id="239" name="Přímá spojnice se šipkou 238">
          <a:extLst>
            <a:ext uri="{FF2B5EF4-FFF2-40B4-BE49-F238E27FC236}">
              <a16:creationId xmlns:a16="http://schemas.microsoft.com/office/drawing/2014/main" id="{DFB612C4-913B-45DB-BE3B-ED241275A312}"/>
            </a:ext>
          </a:extLst>
        </xdr:cNvPr>
        <xdr:cNvCxnSpPr/>
      </xdr:nvCxnSpPr>
      <xdr:spPr>
        <a:xfrm>
          <a:off x="1774031" y="5691190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26</xdr:row>
      <xdr:rowOff>321471</xdr:rowOff>
    </xdr:from>
    <xdr:to>
      <xdr:col>28</xdr:col>
      <xdr:colOff>0</xdr:colOff>
      <xdr:row>26</xdr:row>
      <xdr:rowOff>321471</xdr:rowOff>
    </xdr:to>
    <xdr:cxnSp macro="">
      <xdr:nvCxnSpPr>
        <xdr:cNvPr id="240" name="Přímá spojnice se šipkou 239">
          <a:extLst>
            <a:ext uri="{FF2B5EF4-FFF2-40B4-BE49-F238E27FC236}">
              <a16:creationId xmlns:a16="http://schemas.microsoft.com/office/drawing/2014/main" id="{FFF3DD5B-F4E0-4188-914C-1CA0DC189D26}"/>
            </a:ext>
          </a:extLst>
        </xdr:cNvPr>
        <xdr:cNvCxnSpPr/>
      </xdr:nvCxnSpPr>
      <xdr:spPr>
        <a:xfrm>
          <a:off x="10632281" y="5679284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333376</xdr:colOff>
      <xdr:row>37</xdr:row>
      <xdr:rowOff>11907</xdr:rowOff>
    </xdr:from>
    <xdr:to>
      <xdr:col>4</xdr:col>
      <xdr:colOff>345283</xdr:colOff>
      <xdr:row>41</xdr:row>
      <xdr:rowOff>11906</xdr:rowOff>
    </xdr:to>
    <xdr:cxnSp macro="">
      <xdr:nvCxnSpPr>
        <xdr:cNvPr id="243" name="Přímá spojnice se šipkou 242">
          <a:extLst>
            <a:ext uri="{FF2B5EF4-FFF2-40B4-BE49-F238E27FC236}">
              <a16:creationId xmlns:a16="http://schemas.microsoft.com/office/drawing/2014/main" id="{797123A8-074B-4A86-8CAB-8A50669B5578}"/>
            </a:ext>
          </a:extLst>
        </xdr:cNvPr>
        <xdr:cNvCxnSpPr/>
      </xdr:nvCxnSpPr>
      <xdr:spPr>
        <a:xfrm flipV="1">
          <a:off x="1643064" y="10596563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330995</xdr:colOff>
      <xdr:row>26</xdr:row>
      <xdr:rowOff>485776</xdr:rowOff>
    </xdr:from>
    <xdr:to>
      <xdr:col>4</xdr:col>
      <xdr:colOff>342902</xdr:colOff>
      <xdr:row>30</xdr:row>
      <xdr:rowOff>473869</xdr:rowOff>
    </xdr:to>
    <xdr:cxnSp macro="">
      <xdr:nvCxnSpPr>
        <xdr:cNvPr id="244" name="Přímá spojnice se šipkou 243">
          <a:extLst>
            <a:ext uri="{FF2B5EF4-FFF2-40B4-BE49-F238E27FC236}">
              <a16:creationId xmlns:a16="http://schemas.microsoft.com/office/drawing/2014/main" id="{7FEEF14A-216A-4431-85DC-77BA8AEE80C7}"/>
            </a:ext>
          </a:extLst>
        </xdr:cNvPr>
        <xdr:cNvCxnSpPr/>
      </xdr:nvCxnSpPr>
      <xdr:spPr>
        <a:xfrm flipV="1">
          <a:off x="1640683" y="5824539"/>
          <a:ext cx="11907" cy="190023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27</xdr:row>
      <xdr:rowOff>7145</xdr:rowOff>
    </xdr:from>
    <xdr:to>
      <xdr:col>28</xdr:col>
      <xdr:colOff>209550</xdr:colOff>
      <xdr:row>31</xdr:row>
      <xdr:rowOff>7144</xdr:rowOff>
    </xdr:to>
    <xdr:cxnSp macro="">
      <xdr:nvCxnSpPr>
        <xdr:cNvPr id="245" name="Přímá spojnice se šipkou 244">
          <a:extLst>
            <a:ext uri="{FF2B5EF4-FFF2-40B4-BE49-F238E27FC236}">
              <a16:creationId xmlns:a16="http://schemas.microsoft.com/office/drawing/2014/main" id="{3AE34736-E3E7-40A0-85B9-9856A389971A}"/>
            </a:ext>
          </a:extLst>
        </xdr:cNvPr>
        <xdr:cNvCxnSpPr/>
      </xdr:nvCxnSpPr>
      <xdr:spPr>
        <a:xfrm flipV="1">
          <a:off x="12734924" y="5829301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37</xdr:row>
      <xdr:rowOff>16670</xdr:rowOff>
    </xdr:from>
    <xdr:to>
      <xdr:col>28</xdr:col>
      <xdr:colOff>230979</xdr:colOff>
      <xdr:row>41</xdr:row>
      <xdr:rowOff>16669</xdr:rowOff>
    </xdr:to>
    <xdr:cxnSp macro="">
      <xdr:nvCxnSpPr>
        <xdr:cNvPr id="246" name="Přímá spojnice se šipkou 245">
          <a:extLst>
            <a:ext uri="{FF2B5EF4-FFF2-40B4-BE49-F238E27FC236}">
              <a16:creationId xmlns:a16="http://schemas.microsoft.com/office/drawing/2014/main" id="{707964DD-4BD2-48C1-A7C4-86B4A46C2BF7}"/>
            </a:ext>
          </a:extLst>
        </xdr:cNvPr>
        <xdr:cNvCxnSpPr/>
      </xdr:nvCxnSpPr>
      <xdr:spPr>
        <a:xfrm flipV="1">
          <a:off x="12756353" y="1060132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357190</xdr:rowOff>
    </xdr:from>
    <xdr:to>
      <xdr:col>5</xdr:col>
      <xdr:colOff>0</xdr:colOff>
      <xdr:row>32</xdr:row>
      <xdr:rowOff>357190</xdr:rowOff>
    </xdr:to>
    <xdr:cxnSp macro="">
      <xdr:nvCxnSpPr>
        <xdr:cNvPr id="247" name="Přímá spojnice se šipkou 246">
          <a:extLst>
            <a:ext uri="{FF2B5EF4-FFF2-40B4-BE49-F238E27FC236}">
              <a16:creationId xmlns:a16="http://schemas.microsoft.com/office/drawing/2014/main" id="{7F121036-5C86-49FE-A7EA-747288D7FF15}"/>
            </a:ext>
          </a:extLst>
        </xdr:cNvPr>
        <xdr:cNvCxnSpPr/>
      </xdr:nvCxnSpPr>
      <xdr:spPr>
        <a:xfrm>
          <a:off x="1309688" y="8560596"/>
          <a:ext cx="46434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32</xdr:row>
      <xdr:rowOff>357190</xdr:rowOff>
    </xdr:from>
    <xdr:to>
      <xdr:col>6</xdr:col>
      <xdr:colOff>0</xdr:colOff>
      <xdr:row>32</xdr:row>
      <xdr:rowOff>357190</xdr:rowOff>
    </xdr:to>
    <xdr:cxnSp macro="">
      <xdr:nvCxnSpPr>
        <xdr:cNvPr id="248" name="Přímá spojnice se šipkou 247">
          <a:extLst>
            <a:ext uri="{FF2B5EF4-FFF2-40B4-BE49-F238E27FC236}">
              <a16:creationId xmlns:a16="http://schemas.microsoft.com/office/drawing/2014/main" id="{3C3CE5AE-8EF5-412B-B41C-42C1C6ACDE8C}"/>
            </a:ext>
          </a:extLst>
        </xdr:cNvPr>
        <xdr:cNvCxnSpPr/>
      </xdr:nvCxnSpPr>
      <xdr:spPr>
        <a:xfrm>
          <a:off x="1774031" y="8560596"/>
          <a:ext cx="46434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32</xdr:row>
      <xdr:rowOff>357190</xdr:rowOff>
    </xdr:from>
    <xdr:to>
      <xdr:col>29</xdr:col>
      <xdr:colOff>0</xdr:colOff>
      <xdr:row>32</xdr:row>
      <xdr:rowOff>357190</xdr:rowOff>
    </xdr:to>
    <xdr:cxnSp macro="">
      <xdr:nvCxnSpPr>
        <xdr:cNvPr id="249" name="Přímá spojnice se šipkou 248">
          <a:extLst>
            <a:ext uri="{FF2B5EF4-FFF2-40B4-BE49-F238E27FC236}">
              <a16:creationId xmlns:a16="http://schemas.microsoft.com/office/drawing/2014/main" id="{B6382B36-39B8-4FB2-8E80-261D0520E88C}"/>
            </a:ext>
          </a:extLst>
        </xdr:cNvPr>
        <xdr:cNvCxnSpPr/>
      </xdr:nvCxnSpPr>
      <xdr:spPr>
        <a:xfrm>
          <a:off x="12537281" y="8560596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32</xdr:row>
      <xdr:rowOff>352425</xdr:rowOff>
    </xdr:from>
    <xdr:to>
      <xdr:col>28</xdr:col>
      <xdr:colOff>0</xdr:colOff>
      <xdr:row>32</xdr:row>
      <xdr:rowOff>352425</xdr:rowOff>
    </xdr:to>
    <xdr:cxnSp macro="">
      <xdr:nvCxnSpPr>
        <xdr:cNvPr id="250" name="Přímá spojnice se šipkou 249">
          <a:extLst>
            <a:ext uri="{FF2B5EF4-FFF2-40B4-BE49-F238E27FC236}">
              <a16:creationId xmlns:a16="http://schemas.microsoft.com/office/drawing/2014/main" id="{CFCD3882-2698-489D-8424-FA984214EBA8}"/>
            </a:ext>
          </a:extLst>
        </xdr:cNvPr>
        <xdr:cNvCxnSpPr/>
      </xdr:nvCxnSpPr>
      <xdr:spPr>
        <a:xfrm>
          <a:off x="12061031" y="8555831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283373</xdr:rowOff>
    </xdr:from>
    <xdr:to>
      <xdr:col>29</xdr:col>
      <xdr:colOff>0</xdr:colOff>
      <xdr:row>25</xdr:row>
      <xdr:rowOff>283373</xdr:rowOff>
    </xdr:to>
    <xdr:cxnSp macro="">
      <xdr:nvCxnSpPr>
        <xdr:cNvPr id="251" name="Přímá spojnice se šipkou 250">
          <a:extLst>
            <a:ext uri="{FF2B5EF4-FFF2-40B4-BE49-F238E27FC236}">
              <a16:creationId xmlns:a16="http://schemas.microsoft.com/office/drawing/2014/main" id="{8B4E0B69-2E0C-44BE-8A16-A40E5DEDBDD3}"/>
            </a:ext>
          </a:extLst>
        </xdr:cNvPr>
        <xdr:cNvCxnSpPr/>
      </xdr:nvCxnSpPr>
      <xdr:spPr>
        <a:xfrm>
          <a:off x="1309688" y="5164936"/>
          <a:ext cx="1170384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416721</xdr:colOff>
      <xdr:row>26</xdr:row>
      <xdr:rowOff>1</xdr:rowOff>
    </xdr:from>
    <xdr:to>
      <xdr:col>29</xdr:col>
      <xdr:colOff>416721</xdr:colOff>
      <xdr:row>41</xdr:row>
      <xdr:rowOff>0</xdr:rowOff>
    </xdr:to>
    <xdr:cxnSp macro="">
      <xdr:nvCxnSpPr>
        <xdr:cNvPr id="252" name="Přímá spojnice se šipkou 251">
          <a:extLst>
            <a:ext uri="{FF2B5EF4-FFF2-40B4-BE49-F238E27FC236}">
              <a16:creationId xmlns:a16="http://schemas.microsoft.com/office/drawing/2014/main" id="{5CD14A83-F71E-4E80-97F0-02F572CAC09B}"/>
            </a:ext>
          </a:extLst>
        </xdr:cNvPr>
        <xdr:cNvCxnSpPr/>
      </xdr:nvCxnSpPr>
      <xdr:spPr>
        <a:xfrm flipV="1">
          <a:off x="13430252" y="14394657"/>
          <a:ext cx="0" cy="714374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30</xdr:row>
      <xdr:rowOff>464344</xdr:rowOff>
    </xdr:from>
    <xdr:to>
      <xdr:col>5</xdr:col>
      <xdr:colOff>0</xdr:colOff>
      <xdr:row>30</xdr:row>
      <xdr:rowOff>464344</xdr:rowOff>
    </xdr:to>
    <xdr:cxnSp macro="">
      <xdr:nvCxnSpPr>
        <xdr:cNvPr id="253" name="Přímá spojnice 252">
          <a:extLst>
            <a:ext uri="{FF2B5EF4-FFF2-40B4-BE49-F238E27FC236}">
              <a16:creationId xmlns:a16="http://schemas.microsoft.com/office/drawing/2014/main" id="{4DEEA8C0-BBFF-44EC-B8BA-B156663A2112}"/>
            </a:ext>
          </a:extLst>
        </xdr:cNvPr>
        <xdr:cNvCxnSpPr/>
      </xdr:nvCxnSpPr>
      <xdr:spPr>
        <a:xfrm flipH="1">
          <a:off x="1535906" y="7715250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37</xdr:row>
      <xdr:rowOff>0</xdr:rowOff>
    </xdr:from>
    <xdr:to>
      <xdr:col>5</xdr:col>
      <xdr:colOff>0</xdr:colOff>
      <xdr:row>37</xdr:row>
      <xdr:rowOff>0</xdr:rowOff>
    </xdr:to>
    <xdr:cxnSp macro="">
      <xdr:nvCxnSpPr>
        <xdr:cNvPr id="254" name="Přímá spojnice 253">
          <a:extLst>
            <a:ext uri="{FF2B5EF4-FFF2-40B4-BE49-F238E27FC236}">
              <a16:creationId xmlns:a16="http://schemas.microsoft.com/office/drawing/2014/main" id="{C00D6ABC-DD96-4280-BD8E-5304AF9094E2}"/>
            </a:ext>
          </a:extLst>
        </xdr:cNvPr>
        <xdr:cNvCxnSpPr/>
      </xdr:nvCxnSpPr>
      <xdr:spPr>
        <a:xfrm flipH="1">
          <a:off x="1535906" y="1058465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37</xdr:row>
      <xdr:rowOff>0</xdr:rowOff>
    </xdr:from>
    <xdr:to>
      <xdr:col>28</xdr:col>
      <xdr:colOff>238125</xdr:colOff>
      <xdr:row>37</xdr:row>
      <xdr:rowOff>0</xdr:rowOff>
    </xdr:to>
    <xdr:cxnSp macro="">
      <xdr:nvCxnSpPr>
        <xdr:cNvPr id="255" name="Přímá spojnice 254">
          <a:extLst>
            <a:ext uri="{FF2B5EF4-FFF2-40B4-BE49-F238E27FC236}">
              <a16:creationId xmlns:a16="http://schemas.microsoft.com/office/drawing/2014/main" id="{32383015-CEC6-419A-9244-25C0B5A40629}"/>
            </a:ext>
          </a:extLst>
        </xdr:cNvPr>
        <xdr:cNvCxnSpPr/>
      </xdr:nvCxnSpPr>
      <xdr:spPr>
        <a:xfrm flipH="1">
          <a:off x="12537281" y="1058465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238125</xdr:colOff>
      <xdr:row>31</xdr:row>
      <xdr:rowOff>0</xdr:rowOff>
    </xdr:to>
    <xdr:cxnSp macro="">
      <xdr:nvCxnSpPr>
        <xdr:cNvPr id="256" name="Přímá spojnice 255">
          <a:extLst>
            <a:ext uri="{FF2B5EF4-FFF2-40B4-BE49-F238E27FC236}">
              <a16:creationId xmlns:a16="http://schemas.microsoft.com/office/drawing/2014/main" id="{05AD193A-CE4C-46C0-9D40-E777AD976536}"/>
            </a:ext>
          </a:extLst>
        </xdr:cNvPr>
        <xdr:cNvCxnSpPr/>
      </xdr:nvCxnSpPr>
      <xdr:spPr>
        <a:xfrm flipH="1">
          <a:off x="12537281" y="772715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250031</xdr:rowOff>
    </xdr:from>
    <xdr:to>
      <xdr:col>9</xdr:col>
      <xdr:colOff>0</xdr:colOff>
      <xdr:row>27</xdr:row>
      <xdr:rowOff>2</xdr:rowOff>
    </xdr:to>
    <xdr:cxnSp macro="">
      <xdr:nvCxnSpPr>
        <xdr:cNvPr id="259" name="Přímá spojnice 258">
          <a:extLst>
            <a:ext uri="{FF2B5EF4-FFF2-40B4-BE49-F238E27FC236}">
              <a16:creationId xmlns:a16="http://schemas.microsoft.com/office/drawing/2014/main" id="{EF8A1AB6-5D53-453E-ACC0-BB49BDE72610}"/>
            </a:ext>
          </a:extLst>
        </xdr:cNvPr>
        <xdr:cNvCxnSpPr/>
      </xdr:nvCxnSpPr>
      <xdr:spPr>
        <a:xfrm flipV="1">
          <a:off x="3631406" y="5607844"/>
          <a:ext cx="0" cy="2143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26</xdr:row>
      <xdr:rowOff>261937</xdr:rowOff>
    </xdr:from>
    <xdr:to>
      <xdr:col>23</xdr:col>
      <xdr:colOff>464344</xdr:colOff>
      <xdr:row>27</xdr:row>
      <xdr:rowOff>11908</xdr:rowOff>
    </xdr:to>
    <xdr:cxnSp macro="">
      <xdr:nvCxnSpPr>
        <xdr:cNvPr id="260" name="Přímá spojnice 259">
          <a:extLst>
            <a:ext uri="{FF2B5EF4-FFF2-40B4-BE49-F238E27FC236}">
              <a16:creationId xmlns:a16="http://schemas.microsoft.com/office/drawing/2014/main" id="{A801B77B-3ECE-42EB-B1A1-33ED9CEF3481}"/>
            </a:ext>
          </a:extLst>
        </xdr:cNvPr>
        <xdr:cNvCxnSpPr/>
      </xdr:nvCxnSpPr>
      <xdr:spPr>
        <a:xfrm flipV="1">
          <a:off x="10620375" y="5619750"/>
          <a:ext cx="0" cy="2143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26</xdr:row>
      <xdr:rowOff>47630</xdr:rowOff>
    </xdr:to>
    <xdr:cxnSp macro="">
      <xdr:nvCxnSpPr>
        <xdr:cNvPr id="261" name="Přímá spojnice 260">
          <a:extLst>
            <a:ext uri="{FF2B5EF4-FFF2-40B4-BE49-F238E27FC236}">
              <a16:creationId xmlns:a16="http://schemas.microsoft.com/office/drawing/2014/main" id="{A5EED1CD-17CA-4BCD-AB6F-D1EE05445CA5}"/>
            </a:ext>
          </a:extLst>
        </xdr:cNvPr>
        <xdr:cNvCxnSpPr/>
      </xdr:nvCxnSpPr>
      <xdr:spPr>
        <a:xfrm flipV="1">
          <a:off x="1309688" y="4881563"/>
          <a:ext cx="0" cy="5238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0</xdr:colOff>
      <xdr:row>26</xdr:row>
      <xdr:rowOff>47628</xdr:rowOff>
    </xdr:to>
    <xdr:cxnSp macro="">
      <xdr:nvCxnSpPr>
        <xdr:cNvPr id="262" name="Přímá spojnice 261">
          <a:extLst>
            <a:ext uri="{FF2B5EF4-FFF2-40B4-BE49-F238E27FC236}">
              <a16:creationId xmlns:a16="http://schemas.microsoft.com/office/drawing/2014/main" id="{E0CDA234-DB7D-43CA-BA24-FE8B37F58A70}"/>
            </a:ext>
          </a:extLst>
        </xdr:cNvPr>
        <xdr:cNvCxnSpPr/>
      </xdr:nvCxnSpPr>
      <xdr:spPr>
        <a:xfrm flipV="1">
          <a:off x="13013531" y="4881563"/>
          <a:ext cx="0" cy="5238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26</xdr:row>
      <xdr:rowOff>0</xdr:rowOff>
    </xdr:from>
    <xdr:to>
      <xdr:col>30</xdr:col>
      <xdr:colOff>0</xdr:colOff>
      <xdr:row>26</xdr:row>
      <xdr:rowOff>0</xdr:rowOff>
    </xdr:to>
    <xdr:cxnSp macro="">
      <xdr:nvCxnSpPr>
        <xdr:cNvPr id="263" name="Přímá spojnice 262">
          <a:extLst>
            <a:ext uri="{FF2B5EF4-FFF2-40B4-BE49-F238E27FC236}">
              <a16:creationId xmlns:a16="http://schemas.microsoft.com/office/drawing/2014/main" id="{E19FEF76-DB39-4E88-9ED8-FC5784EC248F}"/>
            </a:ext>
          </a:extLst>
        </xdr:cNvPr>
        <xdr:cNvCxnSpPr/>
      </xdr:nvCxnSpPr>
      <xdr:spPr>
        <a:xfrm flipH="1">
          <a:off x="13013533" y="5357813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40</xdr:row>
      <xdr:rowOff>464345</xdr:rowOff>
    </xdr:from>
    <xdr:to>
      <xdr:col>30</xdr:col>
      <xdr:colOff>0</xdr:colOff>
      <xdr:row>40</xdr:row>
      <xdr:rowOff>464345</xdr:rowOff>
    </xdr:to>
    <xdr:cxnSp macro="">
      <xdr:nvCxnSpPr>
        <xdr:cNvPr id="264" name="Přímá spojnice 263">
          <a:extLst>
            <a:ext uri="{FF2B5EF4-FFF2-40B4-BE49-F238E27FC236}">
              <a16:creationId xmlns:a16="http://schemas.microsoft.com/office/drawing/2014/main" id="{96544B04-5024-49DB-BF8D-8C558DEE3A1D}"/>
            </a:ext>
          </a:extLst>
        </xdr:cNvPr>
        <xdr:cNvCxnSpPr/>
      </xdr:nvCxnSpPr>
      <xdr:spPr>
        <a:xfrm flipH="1">
          <a:off x="13013532" y="21526501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37</xdr:row>
      <xdr:rowOff>1</xdr:rowOff>
    </xdr:from>
    <xdr:to>
      <xdr:col>16</xdr:col>
      <xdr:colOff>440531</xdr:colOff>
      <xdr:row>41</xdr:row>
      <xdr:rowOff>0</xdr:rowOff>
    </xdr:to>
    <xdr:cxnSp macro="">
      <xdr:nvCxnSpPr>
        <xdr:cNvPr id="265" name="Přímá spojnice se šipkou 264">
          <a:extLst>
            <a:ext uri="{FF2B5EF4-FFF2-40B4-BE49-F238E27FC236}">
              <a16:creationId xmlns:a16="http://schemas.microsoft.com/office/drawing/2014/main" id="{AB091B9D-D715-4A74-9437-2ED8D956638F}"/>
            </a:ext>
          </a:extLst>
        </xdr:cNvPr>
        <xdr:cNvCxnSpPr/>
      </xdr:nvCxnSpPr>
      <xdr:spPr>
        <a:xfrm flipV="1">
          <a:off x="7310437" y="105846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31</xdr:row>
      <xdr:rowOff>1</xdr:rowOff>
    </xdr:from>
    <xdr:to>
      <xdr:col>17</xdr:col>
      <xdr:colOff>0</xdr:colOff>
      <xdr:row>37</xdr:row>
      <xdr:rowOff>0</xdr:rowOff>
    </xdr:to>
    <xdr:cxnSp macro="">
      <xdr:nvCxnSpPr>
        <xdr:cNvPr id="266" name="Přímá spojnice se šipkou 265">
          <a:extLst>
            <a:ext uri="{FF2B5EF4-FFF2-40B4-BE49-F238E27FC236}">
              <a16:creationId xmlns:a16="http://schemas.microsoft.com/office/drawing/2014/main" id="{62252176-1E7D-42BA-B52E-C247B90F2768}"/>
            </a:ext>
          </a:extLst>
        </xdr:cNvPr>
        <xdr:cNvCxnSpPr/>
      </xdr:nvCxnSpPr>
      <xdr:spPr>
        <a:xfrm flipV="1">
          <a:off x="7322343" y="7727157"/>
          <a:ext cx="23813" cy="28574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1</xdr:rowOff>
    </xdr:from>
    <xdr:to>
      <xdr:col>17</xdr:col>
      <xdr:colOff>11907</xdr:colOff>
      <xdr:row>31</xdr:row>
      <xdr:rowOff>0</xdr:rowOff>
    </xdr:to>
    <xdr:cxnSp macro="">
      <xdr:nvCxnSpPr>
        <xdr:cNvPr id="267" name="Přímá spojnice se šipkou 266">
          <a:extLst>
            <a:ext uri="{FF2B5EF4-FFF2-40B4-BE49-F238E27FC236}">
              <a16:creationId xmlns:a16="http://schemas.microsoft.com/office/drawing/2014/main" id="{182CB492-226E-4265-9174-075CE77BCA3F}"/>
            </a:ext>
          </a:extLst>
        </xdr:cNvPr>
        <xdr:cNvCxnSpPr/>
      </xdr:nvCxnSpPr>
      <xdr:spPr>
        <a:xfrm flipV="1">
          <a:off x="7346156" y="58221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26</xdr:row>
      <xdr:rowOff>0</xdr:rowOff>
    </xdr:from>
    <xdr:to>
      <xdr:col>17</xdr:col>
      <xdr:colOff>11906</xdr:colOff>
      <xdr:row>27</xdr:row>
      <xdr:rowOff>0</xdr:rowOff>
    </xdr:to>
    <xdr:cxnSp macro="">
      <xdr:nvCxnSpPr>
        <xdr:cNvPr id="268" name="Přímá spojnice se šipkou 267">
          <a:extLst>
            <a:ext uri="{FF2B5EF4-FFF2-40B4-BE49-F238E27FC236}">
              <a16:creationId xmlns:a16="http://schemas.microsoft.com/office/drawing/2014/main" id="{FE906F8E-7980-4140-8294-3800EE3984C4}"/>
            </a:ext>
          </a:extLst>
        </xdr:cNvPr>
        <xdr:cNvCxnSpPr/>
      </xdr:nvCxnSpPr>
      <xdr:spPr>
        <a:xfrm>
          <a:off x="7358062" y="5357813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44</xdr:row>
      <xdr:rowOff>333377</xdr:rowOff>
    </xdr:from>
    <xdr:to>
      <xdr:col>9</xdr:col>
      <xdr:colOff>0</xdr:colOff>
      <xdr:row>44</xdr:row>
      <xdr:rowOff>333377</xdr:rowOff>
    </xdr:to>
    <xdr:cxnSp macro="">
      <xdr:nvCxnSpPr>
        <xdr:cNvPr id="270" name="Přímá spojnice se šipkou 269">
          <a:extLst>
            <a:ext uri="{FF2B5EF4-FFF2-40B4-BE49-F238E27FC236}">
              <a16:creationId xmlns:a16="http://schemas.microsoft.com/office/drawing/2014/main" id="{EF84E041-0803-49FF-8914-F8D1D9818590}"/>
            </a:ext>
          </a:extLst>
        </xdr:cNvPr>
        <xdr:cNvCxnSpPr/>
      </xdr:nvCxnSpPr>
      <xdr:spPr>
        <a:xfrm>
          <a:off x="1774031" y="5691190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44</xdr:row>
      <xdr:rowOff>321471</xdr:rowOff>
    </xdr:from>
    <xdr:to>
      <xdr:col>28</xdr:col>
      <xdr:colOff>0</xdr:colOff>
      <xdr:row>44</xdr:row>
      <xdr:rowOff>321471</xdr:rowOff>
    </xdr:to>
    <xdr:cxnSp macro="">
      <xdr:nvCxnSpPr>
        <xdr:cNvPr id="271" name="Přímá spojnice se šipkou 270">
          <a:extLst>
            <a:ext uri="{FF2B5EF4-FFF2-40B4-BE49-F238E27FC236}">
              <a16:creationId xmlns:a16="http://schemas.microsoft.com/office/drawing/2014/main" id="{C627F751-EEB8-48B6-B46D-644506214633}"/>
            </a:ext>
          </a:extLst>
        </xdr:cNvPr>
        <xdr:cNvCxnSpPr/>
      </xdr:nvCxnSpPr>
      <xdr:spPr>
        <a:xfrm>
          <a:off x="10632281" y="5679284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59</xdr:row>
      <xdr:rowOff>188116</xdr:rowOff>
    </xdr:from>
    <xdr:to>
      <xdr:col>28</xdr:col>
      <xdr:colOff>0</xdr:colOff>
      <xdr:row>59</xdr:row>
      <xdr:rowOff>188116</xdr:rowOff>
    </xdr:to>
    <xdr:cxnSp macro="">
      <xdr:nvCxnSpPr>
        <xdr:cNvPr id="272" name="Přímá spojnice se šipkou 271">
          <a:extLst>
            <a:ext uri="{FF2B5EF4-FFF2-40B4-BE49-F238E27FC236}">
              <a16:creationId xmlns:a16="http://schemas.microsoft.com/office/drawing/2014/main" id="{834FC8B9-A497-4CB8-922C-485D318DB66B}"/>
            </a:ext>
          </a:extLst>
        </xdr:cNvPr>
        <xdr:cNvCxnSpPr/>
      </xdr:nvCxnSpPr>
      <xdr:spPr>
        <a:xfrm>
          <a:off x="10632281" y="12677772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459581</xdr:colOff>
      <xdr:row>59</xdr:row>
      <xdr:rowOff>209547</xdr:rowOff>
    </xdr:from>
    <xdr:to>
      <xdr:col>8</xdr:col>
      <xdr:colOff>447675</xdr:colOff>
      <xdr:row>59</xdr:row>
      <xdr:rowOff>209547</xdr:rowOff>
    </xdr:to>
    <xdr:cxnSp macro="">
      <xdr:nvCxnSpPr>
        <xdr:cNvPr id="273" name="Přímá spojnice se šipkou 272">
          <a:extLst>
            <a:ext uri="{FF2B5EF4-FFF2-40B4-BE49-F238E27FC236}">
              <a16:creationId xmlns:a16="http://schemas.microsoft.com/office/drawing/2014/main" id="{27A817B0-E0BF-44F6-A104-1CD4FFC099AE}"/>
            </a:ext>
          </a:extLst>
        </xdr:cNvPr>
        <xdr:cNvCxnSpPr/>
      </xdr:nvCxnSpPr>
      <xdr:spPr>
        <a:xfrm>
          <a:off x="1769269" y="12699203"/>
          <a:ext cx="184546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197643</xdr:colOff>
      <xdr:row>45</xdr:row>
      <xdr:rowOff>7145</xdr:rowOff>
    </xdr:from>
    <xdr:to>
      <xdr:col>28</xdr:col>
      <xdr:colOff>209550</xdr:colOff>
      <xdr:row>49</xdr:row>
      <xdr:rowOff>7144</xdr:rowOff>
    </xdr:to>
    <xdr:cxnSp macro="">
      <xdr:nvCxnSpPr>
        <xdr:cNvPr id="276" name="Přímá spojnice se šipkou 275">
          <a:extLst>
            <a:ext uri="{FF2B5EF4-FFF2-40B4-BE49-F238E27FC236}">
              <a16:creationId xmlns:a16="http://schemas.microsoft.com/office/drawing/2014/main" id="{3FBDEF26-7FEA-4149-8E22-B7455EB9D1CE}"/>
            </a:ext>
          </a:extLst>
        </xdr:cNvPr>
        <xdr:cNvCxnSpPr/>
      </xdr:nvCxnSpPr>
      <xdr:spPr>
        <a:xfrm flipV="1">
          <a:off x="12734924" y="5829301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219072</xdr:colOff>
      <xdr:row>55</xdr:row>
      <xdr:rowOff>16670</xdr:rowOff>
    </xdr:from>
    <xdr:to>
      <xdr:col>28</xdr:col>
      <xdr:colOff>230979</xdr:colOff>
      <xdr:row>59</xdr:row>
      <xdr:rowOff>16669</xdr:rowOff>
    </xdr:to>
    <xdr:cxnSp macro="">
      <xdr:nvCxnSpPr>
        <xdr:cNvPr id="277" name="Přímá spojnice se šipkou 276">
          <a:extLst>
            <a:ext uri="{FF2B5EF4-FFF2-40B4-BE49-F238E27FC236}">
              <a16:creationId xmlns:a16="http://schemas.microsoft.com/office/drawing/2014/main" id="{9C808EDA-7E16-4CE5-BCB0-9F15E0E40999}"/>
            </a:ext>
          </a:extLst>
        </xdr:cNvPr>
        <xdr:cNvCxnSpPr/>
      </xdr:nvCxnSpPr>
      <xdr:spPr>
        <a:xfrm flipV="1">
          <a:off x="12756353" y="10601326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357190</xdr:rowOff>
    </xdr:from>
    <xdr:to>
      <xdr:col>6</xdr:col>
      <xdr:colOff>0</xdr:colOff>
      <xdr:row>50</xdr:row>
      <xdr:rowOff>357190</xdr:rowOff>
    </xdr:to>
    <xdr:cxnSp macro="">
      <xdr:nvCxnSpPr>
        <xdr:cNvPr id="279" name="Přímá spojnice se šipkou 278">
          <a:extLst>
            <a:ext uri="{FF2B5EF4-FFF2-40B4-BE49-F238E27FC236}">
              <a16:creationId xmlns:a16="http://schemas.microsoft.com/office/drawing/2014/main" id="{49CBBE90-A40F-401C-B90D-C4C7FF19DCE9}"/>
            </a:ext>
          </a:extLst>
        </xdr:cNvPr>
        <xdr:cNvCxnSpPr/>
      </xdr:nvCxnSpPr>
      <xdr:spPr>
        <a:xfrm>
          <a:off x="1774031" y="8560596"/>
          <a:ext cx="46434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50</xdr:row>
      <xdr:rowOff>357190</xdr:rowOff>
    </xdr:from>
    <xdr:to>
      <xdr:col>29</xdr:col>
      <xdr:colOff>0</xdr:colOff>
      <xdr:row>50</xdr:row>
      <xdr:rowOff>357190</xdr:rowOff>
    </xdr:to>
    <xdr:cxnSp macro="">
      <xdr:nvCxnSpPr>
        <xdr:cNvPr id="280" name="Přímá spojnice se šipkou 279">
          <a:extLst>
            <a:ext uri="{FF2B5EF4-FFF2-40B4-BE49-F238E27FC236}">
              <a16:creationId xmlns:a16="http://schemas.microsoft.com/office/drawing/2014/main" id="{074B2979-3ACF-4C42-9151-5F9E5E27F8DE}"/>
            </a:ext>
          </a:extLst>
        </xdr:cNvPr>
        <xdr:cNvCxnSpPr/>
      </xdr:nvCxnSpPr>
      <xdr:spPr>
        <a:xfrm>
          <a:off x="12537281" y="8560596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352425</xdr:rowOff>
    </xdr:from>
    <xdr:to>
      <xdr:col>28</xdr:col>
      <xdr:colOff>0</xdr:colOff>
      <xdr:row>50</xdr:row>
      <xdr:rowOff>352425</xdr:rowOff>
    </xdr:to>
    <xdr:cxnSp macro="">
      <xdr:nvCxnSpPr>
        <xdr:cNvPr id="281" name="Přímá spojnice se šipkou 280">
          <a:extLst>
            <a:ext uri="{FF2B5EF4-FFF2-40B4-BE49-F238E27FC236}">
              <a16:creationId xmlns:a16="http://schemas.microsoft.com/office/drawing/2014/main" id="{585E4E85-5546-422A-9C83-636D7BB149FB}"/>
            </a:ext>
          </a:extLst>
        </xdr:cNvPr>
        <xdr:cNvCxnSpPr/>
      </xdr:nvCxnSpPr>
      <xdr:spPr>
        <a:xfrm>
          <a:off x="12061031" y="8555831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283373</xdr:rowOff>
    </xdr:from>
    <xdr:to>
      <xdr:col>29</xdr:col>
      <xdr:colOff>0</xdr:colOff>
      <xdr:row>43</xdr:row>
      <xdr:rowOff>283373</xdr:rowOff>
    </xdr:to>
    <xdr:cxnSp macro="">
      <xdr:nvCxnSpPr>
        <xdr:cNvPr id="282" name="Přímá spojnice se šipkou 281">
          <a:extLst>
            <a:ext uri="{FF2B5EF4-FFF2-40B4-BE49-F238E27FC236}">
              <a16:creationId xmlns:a16="http://schemas.microsoft.com/office/drawing/2014/main" id="{CBF1BAF9-596B-47B9-AD5A-1FAB13B69F66}"/>
            </a:ext>
          </a:extLst>
        </xdr:cNvPr>
        <xdr:cNvCxnSpPr/>
      </xdr:nvCxnSpPr>
      <xdr:spPr>
        <a:xfrm>
          <a:off x="1774031" y="22762373"/>
          <a:ext cx="11239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416720</xdr:colOff>
      <xdr:row>44</xdr:row>
      <xdr:rowOff>0</xdr:rowOff>
    </xdr:from>
    <xdr:to>
      <xdr:col>29</xdr:col>
      <xdr:colOff>416721</xdr:colOff>
      <xdr:row>59</xdr:row>
      <xdr:rowOff>476249</xdr:rowOff>
    </xdr:to>
    <xdr:cxnSp macro="">
      <xdr:nvCxnSpPr>
        <xdr:cNvPr id="283" name="Přímá spojnice se šipkou 282">
          <a:extLst>
            <a:ext uri="{FF2B5EF4-FFF2-40B4-BE49-F238E27FC236}">
              <a16:creationId xmlns:a16="http://schemas.microsoft.com/office/drawing/2014/main" id="{1B2FA64A-7BE5-48C5-B4C4-9CF9FBF1C6DA}"/>
            </a:ext>
          </a:extLst>
        </xdr:cNvPr>
        <xdr:cNvCxnSpPr/>
      </xdr:nvCxnSpPr>
      <xdr:spPr>
        <a:xfrm flipV="1">
          <a:off x="13430251" y="5357813"/>
          <a:ext cx="1" cy="760809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55</xdr:row>
      <xdr:rowOff>0</xdr:rowOff>
    </xdr:from>
    <xdr:to>
      <xdr:col>28</xdr:col>
      <xdr:colOff>238125</xdr:colOff>
      <xdr:row>55</xdr:row>
      <xdr:rowOff>0</xdr:rowOff>
    </xdr:to>
    <xdr:cxnSp macro="">
      <xdr:nvCxnSpPr>
        <xdr:cNvPr id="286" name="Přímá spojnice 285">
          <a:extLst>
            <a:ext uri="{FF2B5EF4-FFF2-40B4-BE49-F238E27FC236}">
              <a16:creationId xmlns:a16="http://schemas.microsoft.com/office/drawing/2014/main" id="{27202486-823D-45DA-A011-E4C58FECBC94}"/>
            </a:ext>
          </a:extLst>
        </xdr:cNvPr>
        <xdr:cNvCxnSpPr/>
      </xdr:nvCxnSpPr>
      <xdr:spPr>
        <a:xfrm flipH="1">
          <a:off x="12537281" y="1058465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49</xdr:row>
      <xdr:rowOff>0</xdr:rowOff>
    </xdr:from>
    <xdr:to>
      <xdr:col>28</xdr:col>
      <xdr:colOff>238125</xdr:colOff>
      <xdr:row>49</xdr:row>
      <xdr:rowOff>0</xdr:rowOff>
    </xdr:to>
    <xdr:cxnSp macro="">
      <xdr:nvCxnSpPr>
        <xdr:cNvPr id="287" name="Přímá spojnice 286">
          <a:extLst>
            <a:ext uri="{FF2B5EF4-FFF2-40B4-BE49-F238E27FC236}">
              <a16:creationId xmlns:a16="http://schemas.microsoft.com/office/drawing/2014/main" id="{1B38FA80-DC82-4773-99F3-ED51097FE00F}"/>
            </a:ext>
          </a:extLst>
        </xdr:cNvPr>
        <xdr:cNvCxnSpPr/>
      </xdr:nvCxnSpPr>
      <xdr:spPr>
        <a:xfrm flipH="1">
          <a:off x="12537281" y="7727156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59</xdr:row>
      <xdr:rowOff>2</xdr:rowOff>
    </xdr:from>
    <xdr:to>
      <xdr:col>24</xdr:col>
      <xdr:colOff>4</xdr:colOff>
      <xdr:row>59</xdr:row>
      <xdr:rowOff>261938</xdr:rowOff>
    </xdr:to>
    <xdr:cxnSp macro="">
      <xdr:nvCxnSpPr>
        <xdr:cNvPr id="288" name="Přímá spojnice 287">
          <a:extLst>
            <a:ext uri="{FF2B5EF4-FFF2-40B4-BE49-F238E27FC236}">
              <a16:creationId xmlns:a16="http://schemas.microsoft.com/office/drawing/2014/main" id="{8C2A3F15-C550-446A-90AC-3ACD590D7A09}"/>
            </a:ext>
          </a:extLst>
        </xdr:cNvPr>
        <xdr:cNvCxnSpPr/>
      </xdr:nvCxnSpPr>
      <xdr:spPr>
        <a:xfrm flipV="1">
          <a:off x="10632281" y="12489658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0</xdr:rowOff>
    </xdr:from>
    <xdr:to>
      <xdr:col>9</xdr:col>
      <xdr:colOff>4</xdr:colOff>
      <xdr:row>59</xdr:row>
      <xdr:rowOff>261936</xdr:rowOff>
    </xdr:to>
    <xdr:cxnSp macro="">
      <xdr:nvCxnSpPr>
        <xdr:cNvPr id="289" name="Přímá spojnice 288">
          <a:extLst>
            <a:ext uri="{FF2B5EF4-FFF2-40B4-BE49-F238E27FC236}">
              <a16:creationId xmlns:a16="http://schemas.microsoft.com/office/drawing/2014/main" id="{F5D1FB45-C0AD-4285-83EC-8D815F481705}"/>
            </a:ext>
          </a:extLst>
        </xdr:cNvPr>
        <xdr:cNvCxnSpPr/>
      </xdr:nvCxnSpPr>
      <xdr:spPr>
        <a:xfrm flipV="1">
          <a:off x="3631406" y="12489656"/>
          <a:ext cx="4" cy="261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250031</xdr:rowOff>
    </xdr:from>
    <xdr:to>
      <xdr:col>9</xdr:col>
      <xdr:colOff>0</xdr:colOff>
      <xdr:row>45</xdr:row>
      <xdr:rowOff>2</xdr:rowOff>
    </xdr:to>
    <xdr:cxnSp macro="">
      <xdr:nvCxnSpPr>
        <xdr:cNvPr id="290" name="Přímá spojnice 289">
          <a:extLst>
            <a:ext uri="{FF2B5EF4-FFF2-40B4-BE49-F238E27FC236}">
              <a16:creationId xmlns:a16="http://schemas.microsoft.com/office/drawing/2014/main" id="{678CDC1D-2243-4469-9376-7D07E5EB41C7}"/>
            </a:ext>
          </a:extLst>
        </xdr:cNvPr>
        <xdr:cNvCxnSpPr/>
      </xdr:nvCxnSpPr>
      <xdr:spPr>
        <a:xfrm flipV="1">
          <a:off x="3631406" y="5607844"/>
          <a:ext cx="0" cy="2143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464344</xdr:colOff>
      <xdr:row>44</xdr:row>
      <xdr:rowOff>261937</xdr:rowOff>
    </xdr:from>
    <xdr:to>
      <xdr:col>23</xdr:col>
      <xdr:colOff>464344</xdr:colOff>
      <xdr:row>45</xdr:row>
      <xdr:rowOff>11908</xdr:rowOff>
    </xdr:to>
    <xdr:cxnSp macro="">
      <xdr:nvCxnSpPr>
        <xdr:cNvPr id="291" name="Přímá spojnice 290">
          <a:extLst>
            <a:ext uri="{FF2B5EF4-FFF2-40B4-BE49-F238E27FC236}">
              <a16:creationId xmlns:a16="http://schemas.microsoft.com/office/drawing/2014/main" id="{668254D5-2C02-4FAE-896F-B9CB2DF1317A}"/>
            </a:ext>
          </a:extLst>
        </xdr:cNvPr>
        <xdr:cNvCxnSpPr/>
      </xdr:nvCxnSpPr>
      <xdr:spPr>
        <a:xfrm flipV="1">
          <a:off x="10620375" y="5619750"/>
          <a:ext cx="0" cy="2143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47630</xdr:rowOff>
    </xdr:to>
    <xdr:cxnSp macro="">
      <xdr:nvCxnSpPr>
        <xdr:cNvPr id="292" name="Přímá spojnice 291">
          <a:extLst>
            <a:ext uri="{FF2B5EF4-FFF2-40B4-BE49-F238E27FC236}">
              <a16:creationId xmlns:a16="http://schemas.microsoft.com/office/drawing/2014/main" id="{C22B96B5-DABF-44D7-88DC-21C9829E77E5}"/>
            </a:ext>
          </a:extLst>
        </xdr:cNvPr>
        <xdr:cNvCxnSpPr/>
      </xdr:nvCxnSpPr>
      <xdr:spPr>
        <a:xfrm flipV="1">
          <a:off x="1774031" y="22479000"/>
          <a:ext cx="0" cy="5119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43</xdr:row>
      <xdr:rowOff>0</xdr:rowOff>
    </xdr:from>
    <xdr:to>
      <xdr:col>29</xdr:col>
      <xdr:colOff>0</xdr:colOff>
      <xdr:row>44</xdr:row>
      <xdr:rowOff>47628</xdr:rowOff>
    </xdr:to>
    <xdr:cxnSp macro="">
      <xdr:nvCxnSpPr>
        <xdr:cNvPr id="293" name="Přímá spojnice 292">
          <a:extLst>
            <a:ext uri="{FF2B5EF4-FFF2-40B4-BE49-F238E27FC236}">
              <a16:creationId xmlns:a16="http://schemas.microsoft.com/office/drawing/2014/main" id="{52463A29-A3D0-42FC-AD76-FCC89294256E}"/>
            </a:ext>
          </a:extLst>
        </xdr:cNvPr>
        <xdr:cNvCxnSpPr/>
      </xdr:nvCxnSpPr>
      <xdr:spPr>
        <a:xfrm flipV="1">
          <a:off x="13013531" y="4881563"/>
          <a:ext cx="0" cy="5238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</xdr:colOff>
      <xdr:row>44</xdr:row>
      <xdr:rowOff>0</xdr:rowOff>
    </xdr:from>
    <xdr:to>
      <xdr:col>30</xdr:col>
      <xdr:colOff>0</xdr:colOff>
      <xdr:row>44</xdr:row>
      <xdr:rowOff>0</xdr:rowOff>
    </xdr:to>
    <xdr:cxnSp macro="">
      <xdr:nvCxnSpPr>
        <xdr:cNvPr id="294" name="Přímá spojnice 293">
          <a:extLst>
            <a:ext uri="{FF2B5EF4-FFF2-40B4-BE49-F238E27FC236}">
              <a16:creationId xmlns:a16="http://schemas.microsoft.com/office/drawing/2014/main" id="{457DAD59-83EC-42A9-B385-CF58DA4439D7}"/>
            </a:ext>
          </a:extLst>
        </xdr:cNvPr>
        <xdr:cNvCxnSpPr/>
      </xdr:nvCxnSpPr>
      <xdr:spPr>
        <a:xfrm flipH="1">
          <a:off x="13013533" y="5357813"/>
          <a:ext cx="4762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59</xdr:row>
      <xdr:rowOff>464344</xdr:rowOff>
    </xdr:from>
    <xdr:to>
      <xdr:col>30</xdr:col>
      <xdr:colOff>0</xdr:colOff>
      <xdr:row>59</xdr:row>
      <xdr:rowOff>464344</xdr:rowOff>
    </xdr:to>
    <xdr:cxnSp macro="">
      <xdr:nvCxnSpPr>
        <xdr:cNvPr id="295" name="Přímá spojnice 294">
          <a:extLst>
            <a:ext uri="{FF2B5EF4-FFF2-40B4-BE49-F238E27FC236}">
              <a16:creationId xmlns:a16="http://schemas.microsoft.com/office/drawing/2014/main" id="{A336F5E5-4887-4B91-81EB-7F409B1B8D9C}"/>
            </a:ext>
          </a:extLst>
        </xdr:cNvPr>
        <xdr:cNvCxnSpPr/>
      </xdr:nvCxnSpPr>
      <xdr:spPr>
        <a:xfrm flipH="1">
          <a:off x="13013532" y="12954000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428624</xdr:colOff>
      <xdr:row>55</xdr:row>
      <xdr:rowOff>1</xdr:rowOff>
    </xdr:from>
    <xdr:to>
      <xdr:col>16</xdr:col>
      <xdr:colOff>440531</xdr:colOff>
      <xdr:row>59</xdr:row>
      <xdr:rowOff>0</xdr:rowOff>
    </xdr:to>
    <xdr:cxnSp macro="">
      <xdr:nvCxnSpPr>
        <xdr:cNvPr id="296" name="Přímá spojnice se šipkou 295">
          <a:extLst>
            <a:ext uri="{FF2B5EF4-FFF2-40B4-BE49-F238E27FC236}">
              <a16:creationId xmlns:a16="http://schemas.microsoft.com/office/drawing/2014/main" id="{FC17D684-09D0-4993-B916-79062CE5C903}"/>
            </a:ext>
          </a:extLst>
        </xdr:cNvPr>
        <xdr:cNvCxnSpPr/>
      </xdr:nvCxnSpPr>
      <xdr:spPr>
        <a:xfrm flipV="1">
          <a:off x="7310437" y="105846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440530</xdr:colOff>
      <xdr:row>49</xdr:row>
      <xdr:rowOff>1</xdr:rowOff>
    </xdr:from>
    <xdr:to>
      <xdr:col>17</xdr:col>
      <xdr:colOff>0</xdr:colOff>
      <xdr:row>55</xdr:row>
      <xdr:rowOff>0</xdr:rowOff>
    </xdr:to>
    <xdr:cxnSp macro="">
      <xdr:nvCxnSpPr>
        <xdr:cNvPr id="297" name="Přímá spojnice se šipkou 296">
          <a:extLst>
            <a:ext uri="{FF2B5EF4-FFF2-40B4-BE49-F238E27FC236}">
              <a16:creationId xmlns:a16="http://schemas.microsoft.com/office/drawing/2014/main" id="{E476586C-9A6B-4C49-B556-40AFD44F6494}"/>
            </a:ext>
          </a:extLst>
        </xdr:cNvPr>
        <xdr:cNvCxnSpPr/>
      </xdr:nvCxnSpPr>
      <xdr:spPr>
        <a:xfrm flipV="1">
          <a:off x="7322343" y="7727157"/>
          <a:ext cx="23813" cy="28574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45</xdr:row>
      <xdr:rowOff>1</xdr:rowOff>
    </xdr:from>
    <xdr:to>
      <xdr:col>17</xdr:col>
      <xdr:colOff>11907</xdr:colOff>
      <xdr:row>49</xdr:row>
      <xdr:rowOff>0</xdr:rowOff>
    </xdr:to>
    <xdr:cxnSp macro="">
      <xdr:nvCxnSpPr>
        <xdr:cNvPr id="298" name="Přímá spojnice se šipkou 297">
          <a:extLst>
            <a:ext uri="{FF2B5EF4-FFF2-40B4-BE49-F238E27FC236}">
              <a16:creationId xmlns:a16="http://schemas.microsoft.com/office/drawing/2014/main" id="{C8B753CC-74C5-4DEE-AF61-DC4BF31FCA36}"/>
            </a:ext>
          </a:extLst>
        </xdr:cNvPr>
        <xdr:cNvCxnSpPr/>
      </xdr:nvCxnSpPr>
      <xdr:spPr>
        <a:xfrm flipV="1">
          <a:off x="7346156" y="5822157"/>
          <a:ext cx="11907" cy="1904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44</xdr:row>
      <xdr:rowOff>0</xdr:rowOff>
    </xdr:from>
    <xdr:to>
      <xdr:col>17</xdr:col>
      <xdr:colOff>11906</xdr:colOff>
      <xdr:row>45</xdr:row>
      <xdr:rowOff>0</xdr:rowOff>
    </xdr:to>
    <xdr:cxnSp macro="">
      <xdr:nvCxnSpPr>
        <xdr:cNvPr id="299" name="Přímá spojnice se šipkou 298">
          <a:extLst>
            <a:ext uri="{FF2B5EF4-FFF2-40B4-BE49-F238E27FC236}">
              <a16:creationId xmlns:a16="http://schemas.microsoft.com/office/drawing/2014/main" id="{26235664-24C9-4183-A96B-C357F3395167}"/>
            </a:ext>
          </a:extLst>
        </xdr:cNvPr>
        <xdr:cNvCxnSpPr/>
      </xdr:nvCxnSpPr>
      <xdr:spPr>
        <a:xfrm>
          <a:off x="7358062" y="5357813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59</xdr:row>
      <xdr:rowOff>11907</xdr:rowOff>
    </xdr:from>
    <xdr:to>
      <xdr:col>16</xdr:col>
      <xdr:colOff>428625</xdr:colOff>
      <xdr:row>60</xdr:row>
      <xdr:rowOff>0</xdr:rowOff>
    </xdr:to>
    <xdr:cxnSp macro="">
      <xdr:nvCxnSpPr>
        <xdr:cNvPr id="300" name="Přímá spojnice se šipkou 299">
          <a:extLst>
            <a:ext uri="{FF2B5EF4-FFF2-40B4-BE49-F238E27FC236}">
              <a16:creationId xmlns:a16="http://schemas.microsoft.com/office/drawing/2014/main" id="{FED182AD-24B9-4E41-8B93-3A8635DBD7ED}"/>
            </a:ext>
          </a:extLst>
        </xdr:cNvPr>
        <xdr:cNvCxnSpPr/>
      </xdr:nvCxnSpPr>
      <xdr:spPr>
        <a:xfrm>
          <a:off x="7310438" y="12501563"/>
          <a:ext cx="0" cy="46434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40</xdr:row>
      <xdr:rowOff>321468</xdr:rowOff>
    </xdr:from>
    <xdr:to>
      <xdr:col>9</xdr:col>
      <xdr:colOff>1</xdr:colOff>
      <xdr:row>40</xdr:row>
      <xdr:rowOff>321468</xdr:rowOff>
    </xdr:to>
    <xdr:cxnSp macro="">
      <xdr:nvCxnSpPr>
        <xdr:cNvPr id="301" name="Přímá spojnice se šipkou 300">
          <a:extLst>
            <a:ext uri="{FF2B5EF4-FFF2-40B4-BE49-F238E27FC236}">
              <a16:creationId xmlns:a16="http://schemas.microsoft.com/office/drawing/2014/main" id="{79E36779-1C6C-45FC-BA85-2664FAA5D5AE}"/>
            </a:ext>
          </a:extLst>
        </xdr:cNvPr>
        <xdr:cNvCxnSpPr/>
      </xdr:nvCxnSpPr>
      <xdr:spPr>
        <a:xfrm>
          <a:off x="1774032" y="21383624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452437</xdr:colOff>
      <xdr:row>40</xdr:row>
      <xdr:rowOff>250029</xdr:rowOff>
    </xdr:from>
    <xdr:to>
      <xdr:col>8</xdr:col>
      <xdr:colOff>452437</xdr:colOff>
      <xdr:row>41</xdr:row>
      <xdr:rowOff>0</xdr:rowOff>
    </xdr:to>
    <xdr:cxnSp macro="">
      <xdr:nvCxnSpPr>
        <xdr:cNvPr id="302" name="Přímá spojnice 301">
          <a:extLst>
            <a:ext uri="{FF2B5EF4-FFF2-40B4-BE49-F238E27FC236}">
              <a16:creationId xmlns:a16="http://schemas.microsoft.com/office/drawing/2014/main" id="{8379BEB4-1A97-4283-A319-DC0A81BEEA02}"/>
            </a:ext>
          </a:extLst>
        </xdr:cNvPr>
        <xdr:cNvCxnSpPr/>
      </xdr:nvCxnSpPr>
      <xdr:spPr>
        <a:xfrm flipV="1">
          <a:off x="3619500" y="21312185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250029</xdr:rowOff>
    </xdr:from>
    <xdr:to>
      <xdr:col>24</xdr:col>
      <xdr:colOff>0</xdr:colOff>
      <xdr:row>41</xdr:row>
      <xdr:rowOff>0</xdr:rowOff>
    </xdr:to>
    <xdr:cxnSp macro="">
      <xdr:nvCxnSpPr>
        <xdr:cNvPr id="303" name="Přímá spojnice 302">
          <a:extLst>
            <a:ext uri="{FF2B5EF4-FFF2-40B4-BE49-F238E27FC236}">
              <a16:creationId xmlns:a16="http://schemas.microsoft.com/office/drawing/2014/main" id="{6EAD384E-2FAD-4D03-B5A0-3D3509174AC5}"/>
            </a:ext>
          </a:extLst>
        </xdr:cNvPr>
        <xdr:cNvCxnSpPr/>
      </xdr:nvCxnSpPr>
      <xdr:spPr>
        <a:xfrm flipV="1">
          <a:off x="10632281" y="21312185"/>
          <a:ext cx="0" cy="22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35719</xdr:colOff>
      <xdr:row>40</xdr:row>
      <xdr:rowOff>345281</xdr:rowOff>
    </xdr:from>
    <xdr:to>
      <xdr:col>27</xdr:col>
      <xdr:colOff>464344</xdr:colOff>
      <xdr:row>40</xdr:row>
      <xdr:rowOff>345281</xdr:rowOff>
    </xdr:to>
    <xdr:cxnSp macro="">
      <xdr:nvCxnSpPr>
        <xdr:cNvPr id="304" name="Přímá spojnice se šipkou 303">
          <a:extLst>
            <a:ext uri="{FF2B5EF4-FFF2-40B4-BE49-F238E27FC236}">
              <a16:creationId xmlns:a16="http://schemas.microsoft.com/office/drawing/2014/main" id="{017D5216-F030-4367-AE26-C62B0FBBF270}"/>
            </a:ext>
          </a:extLst>
        </xdr:cNvPr>
        <xdr:cNvCxnSpPr/>
      </xdr:nvCxnSpPr>
      <xdr:spPr>
        <a:xfrm>
          <a:off x="10668000" y="21407437"/>
          <a:ext cx="1857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226216</xdr:colOff>
      <xdr:row>45</xdr:row>
      <xdr:rowOff>11906</xdr:rowOff>
    </xdr:from>
    <xdr:to>
      <xdr:col>5</xdr:col>
      <xdr:colOff>238123</xdr:colOff>
      <xdr:row>49</xdr:row>
      <xdr:rowOff>11905</xdr:rowOff>
    </xdr:to>
    <xdr:cxnSp macro="">
      <xdr:nvCxnSpPr>
        <xdr:cNvPr id="305" name="Přímá spojnice se šipkou 304">
          <a:extLst>
            <a:ext uri="{FF2B5EF4-FFF2-40B4-BE49-F238E27FC236}">
              <a16:creationId xmlns:a16="http://schemas.microsoft.com/office/drawing/2014/main" id="{53AB9025-F67E-4CD5-B654-B6093685FAA4}"/>
            </a:ext>
          </a:extLst>
        </xdr:cNvPr>
        <xdr:cNvCxnSpPr/>
      </xdr:nvCxnSpPr>
      <xdr:spPr>
        <a:xfrm flipV="1">
          <a:off x="2000247" y="23419594"/>
          <a:ext cx="11907" cy="185737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214315</xdr:colOff>
      <xdr:row>55</xdr:row>
      <xdr:rowOff>0</xdr:rowOff>
    </xdr:from>
    <xdr:to>
      <xdr:col>5</xdr:col>
      <xdr:colOff>226222</xdr:colOff>
      <xdr:row>58</xdr:row>
      <xdr:rowOff>464343</xdr:rowOff>
    </xdr:to>
    <xdr:cxnSp macro="">
      <xdr:nvCxnSpPr>
        <xdr:cNvPr id="306" name="Přímá spojnice se šipkou 305">
          <a:extLst>
            <a:ext uri="{FF2B5EF4-FFF2-40B4-BE49-F238E27FC236}">
              <a16:creationId xmlns:a16="http://schemas.microsoft.com/office/drawing/2014/main" id="{BE8E7B73-A967-43BD-A108-12F1DFF495A3}"/>
            </a:ext>
          </a:extLst>
        </xdr:cNvPr>
        <xdr:cNvCxnSpPr/>
      </xdr:nvCxnSpPr>
      <xdr:spPr>
        <a:xfrm flipV="1">
          <a:off x="1988346" y="28051125"/>
          <a:ext cx="11907" cy="185737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2</xdr:rowOff>
    </xdr:from>
    <xdr:to>
      <xdr:col>27</xdr:col>
      <xdr:colOff>0</xdr:colOff>
      <xdr:row>17</xdr:row>
      <xdr:rowOff>2</xdr:rowOff>
    </xdr:to>
    <xdr:cxnSp macro="">
      <xdr:nvCxnSpPr>
        <xdr:cNvPr id="307" name="Přímá spojnice se šipkou 306">
          <a:extLst>
            <a:ext uri="{FF2B5EF4-FFF2-40B4-BE49-F238E27FC236}">
              <a16:creationId xmlns:a16="http://schemas.microsoft.com/office/drawing/2014/main" id="{0D8C4A2E-589F-4C28-9E16-E485909CB245}"/>
            </a:ext>
          </a:extLst>
        </xdr:cNvPr>
        <xdr:cNvCxnSpPr/>
      </xdr:nvCxnSpPr>
      <xdr:spPr>
        <a:xfrm>
          <a:off x="2238375" y="8179596"/>
          <a:ext cx="9822656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27</xdr:col>
      <xdr:colOff>0</xdr:colOff>
      <xdr:row>36</xdr:row>
      <xdr:rowOff>0</xdr:rowOff>
    </xdr:to>
    <xdr:cxnSp macro="">
      <xdr:nvCxnSpPr>
        <xdr:cNvPr id="308" name="Přímá spojnice se šipkou 307">
          <a:extLst>
            <a:ext uri="{FF2B5EF4-FFF2-40B4-BE49-F238E27FC236}">
              <a16:creationId xmlns:a16="http://schemas.microsoft.com/office/drawing/2014/main" id="{F10545E5-6BB4-4AC1-BBAC-6E35F7964368}"/>
            </a:ext>
          </a:extLst>
        </xdr:cNvPr>
        <xdr:cNvCxnSpPr/>
      </xdr:nvCxnSpPr>
      <xdr:spPr>
        <a:xfrm>
          <a:off x="2238375" y="17228344"/>
          <a:ext cx="9822656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0</xdr:rowOff>
    </xdr:from>
    <xdr:to>
      <xdr:col>27</xdr:col>
      <xdr:colOff>0</xdr:colOff>
      <xdr:row>54</xdr:row>
      <xdr:rowOff>0</xdr:rowOff>
    </xdr:to>
    <xdr:cxnSp macro="">
      <xdr:nvCxnSpPr>
        <xdr:cNvPr id="309" name="Přímá spojnice se šipkou 308">
          <a:extLst>
            <a:ext uri="{FF2B5EF4-FFF2-40B4-BE49-F238E27FC236}">
              <a16:creationId xmlns:a16="http://schemas.microsoft.com/office/drawing/2014/main" id="{5D89369F-2548-4D4E-9C88-D4AE922B5051}"/>
            </a:ext>
          </a:extLst>
        </xdr:cNvPr>
        <xdr:cNvCxnSpPr/>
      </xdr:nvCxnSpPr>
      <xdr:spPr>
        <a:xfrm>
          <a:off x="2238375" y="25657969"/>
          <a:ext cx="9822656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time_continue=3&amp;v=O4fVeskWrm8&amp;feature=emb_logo" TargetMode="External"/><Relationship Id="rId1" Type="http://schemas.openxmlformats.org/officeDocument/2006/relationships/hyperlink" Target="https://www.youtube.com/watch?time_continue=370&amp;v=wDj3DVWK5QU&amp;feature=emb_log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time_continue=3&amp;v=O4fVeskWrm8&amp;feature=emb_logo" TargetMode="External"/><Relationship Id="rId1" Type="http://schemas.openxmlformats.org/officeDocument/2006/relationships/hyperlink" Target="https://www.youtube.com/watch?time_continue=370&amp;v=wDj3DVWK5QU&amp;feature=emb_log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77F1-C89F-4C55-8FAD-223889AF4D3C}">
  <dimension ref="A1:CD69"/>
  <sheetViews>
    <sheetView tabSelected="1" zoomScale="80" zoomScaleNormal="80" workbookViewId="0">
      <selection activeCell="T1" sqref="T1:Z1"/>
    </sheetView>
  </sheetViews>
  <sheetFormatPr defaultRowHeight="15" x14ac:dyDescent="0.25"/>
  <cols>
    <col min="1" max="2" width="2.85546875" style="2" customWidth="1"/>
    <col min="3" max="21" width="7" style="2" customWidth="1"/>
    <col min="22" max="33" width="7.140625" style="2" customWidth="1"/>
    <col min="34" max="38" width="14.28515625" style="2" customWidth="1"/>
    <col min="39" max="68" width="2.85546875" style="2" customWidth="1"/>
    <col min="69" max="69" width="26.85546875" style="2" customWidth="1"/>
    <col min="70" max="70" width="2.85546875" style="2" customWidth="1"/>
    <col min="71" max="16384" width="9.140625" style="2"/>
  </cols>
  <sheetData>
    <row r="1" spans="1:82" ht="39" customHeight="1" x14ac:dyDescent="0.25">
      <c r="A1" s="1"/>
      <c r="B1" s="1"/>
      <c r="C1" s="156" t="s">
        <v>35</v>
      </c>
      <c r="D1" s="156"/>
      <c r="E1" s="1"/>
      <c r="F1" s="1"/>
      <c r="G1" s="1"/>
      <c r="H1" s="137" t="s">
        <v>18</v>
      </c>
      <c r="I1" s="138"/>
      <c r="J1" s="138"/>
      <c r="K1" s="138"/>
      <c r="L1" s="139"/>
      <c r="M1" s="139"/>
      <c r="N1" s="139"/>
      <c r="O1" s="138"/>
      <c r="P1" s="140"/>
      <c r="Q1" s="140"/>
      <c r="R1" s="141" t="s">
        <v>32</v>
      </c>
      <c r="S1" s="140"/>
      <c r="T1" s="159" t="s">
        <v>34</v>
      </c>
      <c r="U1" s="159"/>
      <c r="V1" s="159"/>
      <c r="W1" s="159"/>
      <c r="X1" s="159"/>
      <c r="Y1" s="159"/>
      <c r="Z1" s="16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82" ht="39" customHeight="1" x14ac:dyDescent="0.25">
      <c r="A2" s="1"/>
      <c r="B2" s="1"/>
      <c r="C2" s="157" t="s">
        <v>36</v>
      </c>
      <c r="D2" s="157"/>
      <c r="E2" s="1"/>
      <c r="F2" s="3"/>
      <c r="G2" s="3"/>
      <c r="H2" s="142"/>
      <c r="I2" s="143"/>
      <c r="J2" s="143"/>
      <c r="K2" s="144"/>
      <c r="L2" s="144"/>
      <c r="M2" s="144"/>
      <c r="N2" s="144"/>
      <c r="O2" s="144"/>
      <c r="P2" s="144"/>
      <c r="Q2" s="144"/>
      <c r="R2" s="145" t="s">
        <v>7</v>
      </c>
      <c r="S2" s="144"/>
      <c r="T2" s="161">
        <v>22</v>
      </c>
      <c r="U2" s="146" t="s">
        <v>0</v>
      </c>
      <c r="V2" s="143"/>
      <c r="W2" s="143"/>
      <c r="X2" s="143"/>
      <c r="Y2" s="143"/>
      <c r="Z2" s="147"/>
      <c r="AA2" s="1"/>
      <c r="AB2" s="1"/>
      <c r="AC2" s="1"/>
      <c r="AD2" s="1"/>
      <c r="AE2" s="1"/>
      <c r="AF2" s="1"/>
      <c r="AG2" s="1"/>
      <c r="AH2" s="4">
        <f>ROUND(T2+2*AH4+2*T5,1)</f>
        <v>26.6</v>
      </c>
      <c r="AI2" s="5" t="s">
        <v>23</v>
      </c>
      <c r="AJ2" s="6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82" ht="39" customHeight="1" x14ac:dyDescent="0.25">
      <c r="A3" s="1"/>
      <c r="B3" s="1"/>
      <c r="C3" s="1"/>
      <c r="D3" s="158"/>
      <c r="E3" s="1"/>
      <c r="F3" s="3"/>
      <c r="G3" s="3"/>
      <c r="H3" s="142"/>
      <c r="I3" s="143"/>
      <c r="J3" s="143"/>
      <c r="K3" s="144"/>
      <c r="L3" s="144"/>
      <c r="M3" s="144"/>
      <c r="N3" s="144"/>
      <c r="O3" s="144"/>
      <c r="P3" s="144"/>
      <c r="Q3" s="144"/>
      <c r="R3" s="145" t="s">
        <v>8</v>
      </c>
      <c r="S3" s="144"/>
      <c r="T3" s="161">
        <v>7</v>
      </c>
      <c r="U3" s="146" t="s">
        <v>0</v>
      </c>
      <c r="V3" s="143"/>
      <c r="W3" s="143"/>
      <c r="X3" s="143"/>
      <c r="Y3" s="143"/>
      <c r="Z3" s="147"/>
      <c r="AA3" s="1"/>
      <c r="AB3" s="1"/>
      <c r="AC3" s="1"/>
      <c r="AD3" s="1"/>
      <c r="AE3" s="1"/>
      <c r="AF3" s="1"/>
      <c r="AG3" s="1"/>
      <c r="AH3" s="4">
        <f>T3+2*T4+2*T5</f>
        <v>18</v>
      </c>
      <c r="AI3" s="5" t="s">
        <v>24</v>
      </c>
      <c r="AJ3" s="6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82" ht="39" customHeight="1" x14ac:dyDescent="0.25">
      <c r="A4" s="1"/>
      <c r="B4" s="1"/>
      <c r="C4" s="1"/>
      <c r="D4" s="1"/>
      <c r="E4" s="1"/>
      <c r="F4" s="3"/>
      <c r="G4" s="3"/>
      <c r="H4" s="142"/>
      <c r="I4" s="143"/>
      <c r="J4" s="143"/>
      <c r="K4" s="144"/>
      <c r="L4" s="144"/>
      <c r="M4" s="144"/>
      <c r="N4" s="144"/>
      <c r="O4" s="144"/>
      <c r="P4" s="144"/>
      <c r="Q4" s="144"/>
      <c r="R4" s="145" t="s">
        <v>9</v>
      </c>
      <c r="S4" s="144"/>
      <c r="T4" s="161">
        <v>4.5</v>
      </c>
      <c r="U4" s="146" t="s">
        <v>0</v>
      </c>
      <c r="V4" s="143"/>
      <c r="W4" s="143"/>
      <c r="X4" s="143"/>
      <c r="Y4" s="143"/>
      <c r="Z4" s="147"/>
      <c r="AA4" s="1"/>
      <c r="AB4" s="1"/>
      <c r="AC4" s="1"/>
      <c r="AD4" s="1"/>
      <c r="AE4" s="1"/>
      <c r="AF4" s="1"/>
      <c r="AG4" s="1"/>
      <c r="AH4" s="4">
        <f>ROUND((T4*(2-((8)^(1/2)/2))/2),1)</f>
        <v>1.3</v>
      </c>
      <c r="AI4" s="5" t="s">
        <v>29</v>
      </c>
      <c r="AJ4" s="6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82" ht="37.5" customHeight="1" x14ac:dyDescent="0.25">
      <c r="A5" s="1"/>
      <c r="B5" s="1"/>
      <c r="C5" s="1"/>
      <c r="D5" s="1"/>
      <c r="E5" s="1"/>
      <c r="F5" s="7"/>
      <c r="G5" s="7"/>
      <c r="H5" s="148"/>
      <c r="I5" s="149"/>
      <c r="J5" s="149"/>
      <c r="K5" s="150"/>
      <c r="L5" s="150"/>
      <c r="M5" s="151"/>
      <c r="N5" s="151"/>
      <c r="O5" s="151"/>
      <c r="P5" s="151"/>
      <c r="Q5" s="151"/>
      <c r="R5" s="152" t="s">
        <v>10</v>
      </c>
      <c r="S5" s="151"/>
      <c r="T5" s="162">
        <v>1</v>
      </c>
      <c r="U5" s="153" t="s">
        <v>0</v>
      </c>
      <c r="V5" s="149"/>
      <c r="W5" s="154"/>
      <c r="X5" s="154"/>
      <c r="Y5" s="154"/>
      <c r="Z5" s="155"/>
      <c r="AA5" s="1"/>
      <c r="AB5" s="1"/>
      <c r="AC5" s="1"/>
      <c r="AD5" s="1"/>
      <c r="AE5" s="1"/>
      <c r="AF5" s="1"/>
      <c r="AG5" s="1"/>
      <c r="AH5" s="4">
        <f>T5</f>
        <v>1</v>
      </c>
      <c r="AI5" s="5" t="s">
        <v>28</v>
      </c>
      <c r="AJ5" s="6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82" ht="37.5" customHeight="1" x14ac:dyDescent="0.35">
      <c r="A6" s="1"/>
      <c r="B6" s="1"/>
      <c r="C6" s="1"/>
      <c r="D6" s="8" t="s">
        <v>20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6"/>
      <c r="AI6" s="6"/>
      <c r="AJ6" s="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82" ht="37.5" customHeight="1" thickBot="1" x14ac:dyDescent="0.3">
      <c r="A7" s="1"/>
      <c r="B7" s="1"/>
      <c r="C7" s="1"/>
      <c r="D7" s="1"/>
      <c r="E7" s="9"/>
      <c r="F7" s="9"/>
      <c r="G7" s="131"/>
      <c r="H7" s="132"/>
      <c r="I7" s="9"/>
      <c r="J7" s="9"/>
      <c r="K7" s="9"/>
      <c r="L7" s="9"/>
      <c r="M7" s="9"/>
      <c r="N7" s="9"/>
      <c r="O7" s="133">
        <f>$AH$2</f>
        <v>26.6</v>
      </c>
      <c r="P7" s="133"/>
      <c r="Q7" s="133"/>
      <c r="R7" s="133"/>
      <c r="S7" s="133"/>
      <c r="T7" s="9"/>
      <c r="U7" s="9"/>
      <c r="V7" s="9"/>
      <c r="W7" s="9"/>
      <c r="X7" s="9"/>
      <c r="Y7" s="9"/>
      <c r="Z7" s="9"/>
      <c r="AA7" s="9"/>
      <c r="AB7" s="9"/>
      <c r="AC7" s="9"/>
      <c r="AD7" s="1"/>
      <c r="AE7" s="1"/>
      <c r="AF7" s="1"/>
      <c r="AG7" s="1"/>
      <c r="AH7" s="6"/>
      <c r="AI7" s="6"/>
      <c r="AJ7" s="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82" ht="36.75" customHeight="1" thickBot="1" x14ac:dyDescent="0.3">
      <c r="A8" s="1"/>
      <c r="B8" s="1"/>
      <c r="C8" s="3"/>
      <c r="D8" s="10"/>
      <c r="E8" s="11"/>
      <c r="F8" s="12"/>
      <c r="G8" s="120">
        <f>$T$4</f>
        <v>4.5</v>
      </c>
      <c r="H8" s="121"/>
      <c r="I8" s="13"/>
      <c r="J8" s="14"/>
      <c r="K8" s="12"/>
      <c r="L8" s="12"/>
      <c r="M8" s="12"/>
      <c r="N8" s="12"/>
      <c r="O8" s="12"/>
      <c r="P8" s="12"/>
      <c r="Q8" s="15">
        <f>$T$5</f>
        <v>1</v>
      </c>
      <c r="R8" s="16"/>
      <c r="S8" s="16" t="s">
        <v>11</v>
      </c>
      <c r="T8" s="12"/>
      <c r="U8" s="17"/>
      <c r="V8" s="12"/>
      <c r="W8" s="12"/>
      <c r="X8" s="18"/>
      <c r="Y8" s="13"/>
      <c r="Z8" s="122">
        <f>G8</f>
        <v>4.5</v>
      </c>
      <c r="AA8" s="123"/>
      <c r="AB8" s="12"/>
      <c r="AC8" s="19"/>
      <c r="AD8" s="20"/>
      <c r="AE8" s="3"/>
      <c r="AF8" s="1"/>
      <c r="AG8" s="1"/>
      <c r="AH8" s="6"/>
      <c r="AI8" s="6"/>
      <c r="AJ8" s="6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82" ht="37.5" customHeight="1" x14ac:dyDescent="0.25">
      <c r="A9" s="1"/>
      <c r="B9" s="1"/>
      <c r="C9" s="3"/>
      <c r="D9" s="10"/>
      <c r="E9" s="21"/>
      <c r="F9" s="22"/>
      <c r="G9" s="23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  <c r="Z9" s="23"/>
      <c r="AA9" s="23"/>
      <c r="AB9" s="27"/>
      <c r="AC9" s="28"/>
      <c r="AD9" s="20"/>
      <c r="AE9" s="3"/>
      <c r="AF9" s="1"/>
      <c r="AG9" s="1"/>
      <c r="AH9" s="29">
        <f>P17+P18</f>
        <v>0</v>
      </c>
      <c r="AI9" s="6" t="s">
        <v>1</v>
      </c>
      <c r="AJ9" s="6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82" ht="37.5" customHeight="1" x14ac:dyDescent="0.25">
      <c r="A10" s="1"/>
      <c r="B10" s="1"/>
      <c r="C10" s="3"/>
      <c r="D10" s="10"/>
      <c r="E10" s="134">
        <f>G8</f>
        <v>4.5</v>
      </c>
      <c r="F10" s="30"/>
      <c r="G10" s="31"/>
      <c r="H10" s="32"/>
      <c r="I10" s="31"/>
      <c r="J10" s="31"/>
      <c r="K10" s="31"/>
      <c r="L10" s="31"/>
      <c r="M10" s="31"/>
      <c r="N10" s="31"/>
      <c r="O10" s="31"/>
      <c r="Q10" s="105">
        <f>$T$4</f>
        <v>4.5</v>
      </c>
      <c r="S10" s="31" t="s">
        <v>25</v>
      </c>
      <c r="T10" s="31"/>
      <c r="U10" s="31"/>
      <c r="V10" s="31"/>
      <c r="W10" s="31"/>
      <c r="X10" s="31"/>
      <c r="Y10" s="31"/>
      <c r="Z10" s="33"/>
      <c r="AA10" s="31"/>
      <c r="AB10" s="34"/>
      <c r="AC10" s="106">
        <f>G8</f>
        <v>4.5</v>
      </c>
      <c r="AD10" s="20"/>
      <c r="AE10" s="3"/>
      <c r="AF10" s="1"/>
      <c r="AG10" s="1"/>
      <c r="AH10" s="29">
        <f>SQRT(T4^2*2)</f>
        <v>6.3639610306789276</v>
      </c>
      <c r="AI10" s="6" t="s">
        <v>2</v>
      </c>
      <c r="AJ10" s="6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82" ht="37.5" customHeight="1" x14ac:dyDescent="0.25">
      <c r="A11" s="1"/>
      <c r="B11" s="1"/>
      <c r="C11" s="3"/>
      <c r="D11" s="10"/>
      <c r="E11" s="134"/>
      <c r="F11" s="35"/>
      <c r="G11" s="32"/>
      <c r="H11" s="124"/>
      <c r="I11" s="126" t="str">
        <f>T1</f>
        <v>Pánská</v>
      </c>
      <c r="J11" s="126"/>
      <c r="K11" s="126"/>
      <c r="L11" s="126"/>
      <c r="M11" s="126"/>
      <c r="N11" s="126"/>
      <c r="O11" s="126"/>
      <c r="P11" s="31"/>
      <c r="Q11" s="105"/>
      <c r="R11" s="31"/>
      <c r="S11" s="31"/>
      <c r="T11" s="31"/>
      <c r="U11" s="31"/>
      <c r="V11" s="31"/>
      <c r="W11" s="31"/>
      <c r="X11" s="31"/>
      <c r="Y11" s="31"/>
      <c r="Z11" s="31"/>
      <c r="AA11" s="33"/>
      <c r="AB11" s="34"/>
      <c r="AC11" s="106"/>
      <c r="AD11" s="20"/>
      <c r="AE11" s="3"/>
      <c r="AF11" s="1"/>
      <c r="AG11" s="1"/>
      <c r="AH11" s="29">
        <f>SQRT(L8^2*2)</f>
        <v>0</v>
      </c>
      <c r="AI11" s="6" t="s">
        <v>3</v>
      </c>
      <c r="AJ11" s="6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82" ht="37.5" customHeight="1" x14ac:dyDescent="0.25">
      <c r="A12" s="1"/>
      <c r="B12" s="1"/>
      <c r="C12" s="3"/>
      <c r="D12" s="10"/>
      <c r="E12" s="36"/>
      <c r="F12" s="37"/>
      <c r="G12" s="38"/>
      <c r="H12" s="12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9"/>
      <c r="AC12" s="40"/>
      <c r="AD12" s="20"/>
      <c r="AE12" s="3"/>
      <c r="AF12" s="1"/>
      <c r="AG12" s="1"/>
      <c r="AH12" s="29">
        <f>SQRT(L8+P18^2)</f>
        <v>0</v>
      </c>
      <c r="AI12" s="6" t="s">
        <v>4</v>
      </c>
      <c r="AJ12" s="6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82" ht="37.5" customHeight="1" x14ac:dyDescent="0.25">
      <c r="A13" s="1"/>
      <c r="B13" s="1"/>
      <c r="C13" s="3"/>
      <c r="D13" s="10"/>
      <c r="E13" s="41"/>
      <c r="F13" s="42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5"/>
      <c r="AD13" s="20"/>
      <c r="AE13" s="3"/>
      <c r="AF13" s="1"/>
      <c r="AG13" s="1"/>
      <c r="AH13" s="29">
        <f>AH11-AH12</f>
        <v>0</v>
      </c>
      <c r="AI13" s="6" t="s">
        <v>5</v>
      </c>
      <c r="AJ13" s="6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82" ht="37.5" customHeight="1" x14ac:dyDescent="0.35">
      <c r="A14" s="1"/>
      <c r="B14" s="1"/>
      <c r="C14" s="3"/>
      <c r="D14" s="10"/>
      <c r="E14" s="46">
        <f>Q8</f>
        <v>1</v>
      </c>
      <c r="F14" s="47">
        <f>$AH$4</f>
        <v>1.3</v>
      </c>
      <c r="G14" s="48"/>
      <c r="H14" s="31"/>
      <c r="I14" s="31"/>
      <c r="J14" s="115" t="s">
        <v>15</v>
      </c>
      <c r="K14" s="115"/>
      <c r="L14" s="115"/>
      <c r="M14" s="115"/>
      <c r="N14" s="115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47">
        <f>F14</f>
        <v>1.3</v>
      </c>
      <c r="AC14" s="49">
        <f>Q8</f>
        <v>1</v>
      </c>
      <c r="AD14" s="20"/>
      <c r="AE14" s="1"/>
      <c r="AF14" s="1"/>
      <c r="AG14" s="1"/>
      <c r="AH14" s="29">
        <f>AH13/2^(1/2)</f>
        <v>0</v>
      </c>
      <c r="AI14" s="6" t="s">
        <v>6</v>
      </c>
      <c r="AJ14" s="6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CD14" s="50" t="s">
        <v>19</v>
      </c>
    </row>
    <row r="15" spans="1:82" ht="37.5" customHeight="1" x14ac:dyDescent="0.35">
      <c r="A15" s="1"/>
      <c r="B15" s="1"/>
      <c r="C15" s="3"/>
      <c r="D15" s="10"/>
      <c r="E15" s="135" t="s">
        <v>12</v>
      </c>
      <c r="F15" s="136" t="s">
        <v>13</v>
      </c>
      <c r="G15" s="48"/>
      <c r="H15" s="31"/>
      <c r="I15" s="31"/>
      <c r="J15" s="118" t="str">
        <f>O7 &amp;" x "&amp; AD15</f>
        <v>26,6 x 18</v>
      </c>
      <c r="K15" s="118"/>
      <c r="L15" s="118"/>
      <c r="M15" s="118"/>
      <c r="N15" s="118"/>
      <c r="O15" s="31"/>
      <c r="P15" s="51"/>
      <c r="Q15" s="105">
        <f>$T$3</f>
        <v>7</v>
      </c>
      <c r="R15" s="52"/>
      <c r="T15" s="31"/>
      <c r="U15" s="31"/>
      <c r="V15" s="31"/>
      <c r="W15" s="31"/>
      <c r="X15" s="31"/>
      <c r="Y15" s="31"/>
      <c r="Z15" s="31"/>
      <c r="AA15" s="31"/>
      <c r="AB15" s="119" t="s">
        <v>13</v>
      </c>
      <c r="AC15" s="109" t="s">
        <v>12</v>
      </c>
      <c r="AD15" s="110">
        <f>$AH$3</f>
        <v>18</v>
      </c>
      <c r="AE15" s="1"/>
      <c r="AF15" s="1"/>
      <c r="AG15" s="1"/>
      <c r="AH15" s="6"/>
      <c r="AI15" s="6" t="s">
        <v>16</v>
      </c>
      <c r="AJ15" s="6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82" ht="37.5" customHeight="1" x14ac:dyDescent="0.35">
      <c r="A16" s="1"/>
      <c r="B16" s="1"/>
      <c r="C16" s="3"/>
      <c r="D16" s="10"/>
      <c r="E16" s="135"/>
      <c r="F16" s="136"/>
      <c r="G16" s="48"/>
      <c r="H16" s="31"/>
      <c r="I16" s="112" t="s">
        <v>31</v>
      </c>
      <c r="J16" s="112"/>
      <c r="K16" s="112"/>
      <c r="L16" s="112"/>
      <c r="M16" s="112"/>
      <c r="N16" s="112"/>
      <c r="O16" s="112"/>
      <c r="P16" s="51"/>
      <c r="Q16" s="105"/>
      <c r="S16" s="113" t="s">
        <v>26</v>
      </c>
      <c r="T16" s="113"/>
      <c r="U16" s="113"/>
      <c r="V16" s="113"/>
      <c r="W16" s="31"/>
      <c r="X16" s="31"/>
      <c r="Y16" s="31"/>
      <c r="Z16" s="31"/>
      <c r="AA16" s="31"/>
      <c r="AB16" s="119"/>
      <c r="AC16" s="109"/>
      <c r="AD16" s="11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37.5" customHeight="1" x14ac:dyDescent="0.35">
      <c r="A17" s="1"/>
      <c r="B17" s="1"/>
      <c r="C17" s="3"/>
      <c r="D17" s="10"/>
      <c r="F17" s="48"/>
      <c r="G17" s="48"/>
      <c r="H17" s="31"/>
      <c r="I17" s="31"/>
      <c r="J17" s="31"/>
      <c r="K17" s="31"/>
      <c r="L17" s="31"/>
      <c r="M17" s="31"/>
      <c r="N17" s="31"/>
      <c r="O17" s="31"/>
      <c r="P17" s="51"/>
      <c r="Q17" s="54"/>
      <c r="R17" s="52"/>
      <c r="S17" s="98">
        <f>$T$2</f>
        <v>22</v>
      </c>
      <c r="T17" s="28"/>
      <c r="U17" s="28"/>
      <c r="V17" s="28"/>
      <c r="W17" s="31"/>
      <c r="X17" s="31"/>
      <c r="Y17" s="31"/>
      <c r="Z17" s="31"/>
      <c r="AA17" s="31"/>
      <c r="AB17" s="55"/>
      <c r="AD17" s="20"/>
      <c r="AE17" s="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37.5" customHeight="1" x14ac:dyDescent="0.35">
      <c r="A18" s="1"/>
      <c r="B18" s="1"/>
      <c r="C18" s="3"/>
      <c r="D18" s="10"/>
      <c r="E18" s="56"/>
      <c r="F18" s="57"/>
      <c r="G18" s="57"/>
      <c r="H18" s="58"/>
      <c r="I18" s="58"/>
      <c r="J18" s="58"/>
      <c r="K18" s="58"/>
      <c r="L18" s="96"/>
      <c r="M18" s="58"/>
      <c r="N18" s="58"/>
      <c r="O18" s="58"/>
      <c r="P18" s="59"/>
      <c r="Q18" s="60"/>
      <c r="R18" s="60"/>
      <c r="S18" s="97"/>
      <c r="T18" s="58"/>
      <c r="U18" s="58"/>
      <c r="V18" s="58"/>
      <c r="W18" s="58"/>
      <c r="X18" s="58"/>
      <c r="Y18" s="58"/>
      <c r="Z18" s="58"/>
      <c r="AA18" s="58"/>
      <c r="AB18" s="61"/>
      <c r="AC18" s="62"/>
      <c r="AD18" s="20"/>
      <c r="AE18" s="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37.5" customHeight="1" thickBot="1" x14ac:dyDescent="0.4">
      <c r="A19" s="1"/>
      <c r="B19" s="1"/>
      <c r="C19" s="3"/>
      <c r="D19" s="10"/>
      <c r="E19" s="21"/>
      <c r="F19" s="63"/>
      <c r="G19" s="48"/>
      <c r="H19" s="31"/>
      <c r="I19" s="28"/>
      <c r="J19" s="114" t="s">
        <v>14</v>
      </c>
      <c r="K19" s="114"/>
      <c r="L19" s="114"/>
      <c r="M19" s="114"/>
      <c r="N19" s="114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64"/>
      <c r="AC19" s="40"/>
      <c r="AD19" s="20"/>
      <c r="AE19" s="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37.5" customHeight="1" thickBot="1" x14ac:dyDescent="0.4">
      <c r="A20" s="1"/>
      <c r="B20" s="1"/>
      <c r="C20" s="3"/>
      <c r="D20" s="10"/>
      <c r="E20" s="134">
        <f>G8</f>
        <v>4.5</v>
      </c>
      <c r="F20" s="30"/>
      <c r="G20" s="33"/>
      <c r="H20" s="31"/>
      <c r="I20" s="28"/>
      <c r="J20" s="104" t="s">
        <v>17</v>
      </c>
      <c r="K20" s="104"/>
      <c r="L20" s="104"/>
      <c r="M20" s="104"/>
      <c r="N20" s="104"/>
      <c r="O20" s="31"/>
      <c r="P20" s="31"/>
      <c r="Q20" s="105">
        <f>Q10</f>
        <v>4.5</v>
      </c>
      <c r="S20" s="53" t="s">
        <v>27</v>
      </c>
      <c r="T20" s="31"/>
      <c r="U20" s="31"/>
      <c r="V20" s="31"/>
      <c r="W20" s="31"/>
      <c r="X20" s="31"/>
      <c r="Y20" s="31"/>
      <c r="Z20" s="31"/>
      <c r="AA20" s="32"/>
      <c r="AB20" s="34"/>
      <c r="AC20" s="106">
        <f>G8</f>
        <v>4.5</v>
      </c>
      <c r="AD20" s="20"/>
      <c r="AE20" s="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37.5" customHeight="1" thickBot="1" x14ac:dyDescent="0.4">
      <c r="A21" s="1"/>
      <c r="B21" s="1"/>
      <c r="C21" s="3"/>
      <c r="D21" s="10"/>
      <c r="E21" s="134"/>
      <c r="F21" s="30"/>
      <c r="G21" s="31"/>
      <c r="H21" s="33"/>
      <c r="I21" s="31"/>
      <c r="J21" s="108" t="s">
        <v>30</v>
      </c>
      <c r="K21" s="108"/>
      <c r="L21" s="108"/>
      <c r="M21" s="108"/>
      <c r="N21" s="108"/>
      <c r="O21" s="31"/>
      <c r="P21" s="65"/>
      <c r="Q21" s="105"/>
      <c r="R21" s="66"/>
      <c r="S21" s="31"/>
      <c r="T21" s="31"/>
      <c r="U21" s="31"/>
      <c r="V21" s="31"/>
      <c r="W21" s="31"/>
      <c r="X21" s="31"/>
      <c r="Y21" s="31"/>
      <c r="Z21" s="32"/>
      <c r="AA21" s="31"/>
      <c r="AB21" s="34"/>
      <c r="AC21" s="107"/>
      <c r="AD21" s="20"/>
      <c r="AE21" s="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37.5" customHeight="1" thickBot="1" x14ac:dyDescent="0.3">
      <c r="A22" s="1"/>
      <c r="B22" s="1"/>
      <c r="C22" s="3"/>
      <c r="D22" s="10"/>
      <c r="E22" s="21"/>
      <c r="F22" s="67"/>
      <c r="G22" s="68"/>
      <c r="H22" s="68"/>
      <c r="I22" s="69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  <c r="Z22" s="68"/>
      <c r="AA22" s="68"/>
      <c r="AB22" s="72"/>
      <c r="AC22" s="40"/>
      <c r="AD22" s="20"/>
      <c r="AE22" s="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37.5" customHeight="1" thickBot="1" x14ac:dyDescent="0.3">
      <c r="A23" s="1"/>
      <c r="B23" s="1"/>
      <c r="C23" s="3"/>
      <c r="D23" s="10"/>
      <c r="E23" s="73"/>
      <c r="F23" s="74"/>
      <c r="G23" s="99">
        <f>G8</f>
        <v>4.5</v>
      </c>
      <c r="H23" s="100"/>
      <c r="I23" s="74"/>
      <c r="J23" s="75"/>
      <c r="K23" s="74"/>
      <c r="L23" s="74"/>
      <c r="M23" s="74"/>
      <c r="N23" s="74"/>
      <c r="O23" s="74"/>
      <c r="P23" s="76"/>
      <c r="Q23" s="77">
        <f>Q8</f>
        <v>1</v>
      </c>
      <c r="R23" s="78"/>
      <c r="S23" s="78" t="s">
        <v>11</v>
      </c>
      <c r="T23" s="78"/>
      <c r="U23" s="74"/>
      <c r="V23" s="74"/>
      <c r="W23" s="74"/>
      <c r="X23" s="79"/>
      <c r="Y23" s="80"/>
      <c r="Z23" s="99">
        <f>G8</f>
        <v>4.5</v>
      </c>
      <c r="AA23" s="100"/>
      <c r="AB23" s="74"/>
      <c r="AC23" s="81"/>
      <c r="AD23" s="20"/>
      <c r="AE23" s="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37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37.5" customHeight="1" x14ac:dyDescent="0.35">
      <c r="A25" s="1"/>
      <c r="B25" s="1"/>
      <c r="C25" s="1"/>
      <c r="D25" s="8" t="s">
        <v>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37.5" customHeight="1" thickBot="1" x14ac:dyDescent="0.3">
      <c r="A26" s="1"/>
      <c r="B26" s="1"/>
      <c r="C26" s="1"/>
      <c r="D26" s="1"/>
      <c r="E26" s="9"/>
      <c r="F26" s="9"/>
      <c r="G26" s="131"/>
      <c r="H26" s="132"/>
      <c r="I26" s="9"/>
      <c r="J26" s="9"/>
      <c r="K26" s="9"/>
      <c r="L26" s="9"/>
      <c r="M26" s="9"/>
      <c r="N26" s="9"/>
      <c r="O26" s="133">
        <f>$AH$2</f>
        <v>26.6</v>
      </c>
      <c r="P26" s="133"/>
      <c r="Q26" s="133"/>
      <c r="R26" s="133"/>
      <c r="S26" s="133"/>
      <c r="T26" s="9"/>
      <c r="U26" s="9"/>
      <c r="V26" s="9"/>
      <c r="W26" s="9"/>
      <c r="X26" s="9"/>
      <c r="Y26" s="9"/>
      <c r="Z26" s="9"/>
      <c r="AA26" s="9"/>
      <c r="AB26" s="9"/>
      <c r="AC26" s="9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37.5" customHeight="1" thickBot="1" x14ac:dyDescent="0.3">
      <c r="A27" s="1"/>
      <c r="B27" s="1"/>
      <c r="C27" s="1"/>
      <c r="D27" s="10"/>
      <c r="E27" s="11"/>
      <c r="F27" s="12"/>
      <c r="G27" s="120">
        <f>$T$4</f>
        <v>4.5</v>
      </c>
      <c r="H27" s="121"/>
      <c r="I27" s="13"/>
      <c r="J27" s="14"/>
      <c r="K27" s="12"/>
      <c r="L27" s="12"/>
      <c r="M27" s="12"/>
      <c r="N27" s="12"/>
      <c r="O27" s="12"/>
      <c r="P27" s="12"/>
      <c r="Q27" s="15">
        <f>$T$5</f>
        <v>1</v>
      </c>
      <c r="R27" s="16"/>
      <c r="S27" s="16" t="s">
        <v>11</v>
      </c>
      <c r="T27" s="12"/>
      <c r="U27" s="17"/>
      <c r="V27" s="12"/>
      <c r="W27" s="12"/>
      <c r="X27" s="18"/>
      <c r="Y27" s="13"/>
      <c r="Z27" s="122">
        <f>G27</f>
        <v>4.5</v>
      </c>
      <c r="AA27" s="123"/>
      <c r="AB27" s="12"/>
      <c r="AC27" s="19"/>
      <c r="AD27" s="20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37.5" customHeight="1" x14ac:dyDescent="0.25">
      <c r="A28" s="1"/>
      <c r="B28" s="1"/>
      <c r="C28" s="1"/>
      <c r="D28" s="10"/>
      <c r="E28" s="21"/>
      <c r="F28" s="22"/>
      <c r="G28" s="23"/>
      <c r="H28" s="23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23"/>
      <c r="AA28" s="23"/>
      <c r="AB28" s="27"/>
      <c r="AC28" s="28"/>
      <c r="AD28" s="2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37.5" customHeight="1" x14ac:dyDescent="0.25">
      <c r="A29" s="1"/>
      <c r="B29" s="1"/>
      <c r="C29" s="1"/>
      <c r="D29" s="10"/>
      <c r="E29" s="134">
        <f>G27</f>
        <v>4.5</v>
      </c>
      <c r="F29" s="30"/>
      <c r="G29" s="31"/>
      <c r="H29" s="32"/>
      <c r="I29" s="31"/>
      <c r="J29" s="31"/>
      <c r="K29" s="31"/>
      <c r="L29" s="31"/>
      <c r="M29" s="31"/>
      <c r="N29" s="31"/>
      <c r="O29" s="31"/>
      <c r="Q29" s="105">
        <f>$T$4</f>
        <v>4.5</v>
      </c>
      <c r="S29" s="31" t="s">
        <v>25</v>
      </c>
      <c r="T29" s="31"/>
      <c r="U29" s="31"/>
      <c r="V29" s="31"/>
      <c r="W29" s="31"/>
      <c r="X29" s="31"/>
      <c r="Y29" s="31"/>
      <c r="Z29" s="33"/>
      <c r="AA29" s="31"/>
      <c r="AB29" s="34"/>
      <c r="AC29" s="106">
        <f>G27</f>
        <v>4.5</v>
      </c>
      <c r="AD29" s="2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37.5" customHeight="1" x14ac:dyDescent="0.25">
      <c r="A30" s="1"/>
      <c r="B30" s="1"/>
      <c r="C30" s="1"/>
      <c r="D30" s="10"/>
      <c r="E30" s="134"/>
      <c r="F30" s="35"/>
      <c r="G30" s="32"/>
      <c r="H30" s="124"/>
      <c r="I30" s="126" t="str">
        <f>T1</f>
        <v>Pánská</v>
      </c>
      <c r="J30" s="126"/>
      <c r="K30" s="126"/>
      <c r="L30" s="126"/>
      <c r="M30" s="126"/>
      <c r="N30" s="126"/>
      <c r="O30" s="126"/>
      <c r="P30" s="31"/>
      <c r="Q30" s="105"/>
      <c r="R30" s="31"/>
      <c r="S30" s="31"/>
      <c r="T30" s="31"/>
      <c r="U30" s="31"/>
      <c r="V30" s="31"/>
      <c r="W30" s="31"/>
      <c r="X30" s="31"/>
      <c r="Y30" s="31"/>
      <c r="Z30" s="31"/>
      <c r="AA30" s="33"/>
      <c r="AB30" s="34"/>
      <c r="AC30" s="106"/>
      <c r="AD30" s="2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37.5" customHeight="1" x14ac:dyDescent="0.25">
      <c r="A31" s="1"/>
      <c r="B31" s="1"/>
      <c r="C31" s="1"/>
      <c r="D31" s="10"/>
      <c r="E31" s="36"/>
      <c r="F31" s="37"/>
      <c r="G31" s="38"/>
      <c r="H31" s="12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9"/>
      <c r="AC31" s="40"/>
      <c r="AD31" s="2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37.5" customHeight="1" x14ac:dyDescent="0.25">
      <c r="A32" s="1"/>
      <c r="B32" s="1"/>
      <c r="C32" s="1"/>
      <c r="D32" s="10"/>
      <c r="E32" s="41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5"/>
      <c r="AD32" s="2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37.5" customHeight="1" x14ac:dyDescent="0.35">
      <c r="A33" s="1"/>
      <c r="B33" s="1"/>
      <c r="C33" s="1"/>
      <c r="D33" s="10"/>
      <c r="E33" s="46">
        <f>Q27</f>
        <v>1</v>
      </c>
      <c r="F33" s="47">
        <f>$AH$4</f>
        <v>1.3</v>
      </c>
      <c r="G33" s="48"/>
      <c r="H33" s="31"/>
      <c r="I33" s="31"/>
      <c r="J33" s="115" t="s">
        <v>15</v>
      </c>
      <c r="K33" s="115"/>
      <c r="L33" s="115"/>
      <c r="M33" s="115"/>
      <c r="N33" s="115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47">
        <f>F33</f>
        <v>1.3</v>
      </c>
      <c r="AC33" s="49">
        <f>Q27</f>
        <v>1</v>
      </c>
      <c r="AD33" s="2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37.5" customHeight="1" x14ac:dyDescent="0.35">
      <c r="A34" s="1"/>
      <c r="B34" s="1"/>
      <c r="C34" s="1"/>
      <c r="D34" s="10"/>
      <c r="E34" s="135" t="s">
        <v>12</v>
      </c>
      <c r="F34" s="136" t="s">
        <v>13</v>
      </c>
      <c r="G34" s="48"/>
      <c r="H34" s="31"/>
      <c r="I34" s="31"/>
      <c r="J34" s="118" t="str">
        <f>$AH$2 &amp;" x "&amp; 2*$AH$3-2*$T$5&amp;" cm"</f>
        <v>26,6 x 34 cm</v>
      </c>
      <c r="K34" s="118"/>
      <c r="L34" s="118"/>
      <c r="M34" s="118"/>
      <c r="N34" s="118"/>
      <c r="O34" s="31"/>
      <c r="P34" s="51"/>
      <c r="Q34" s="105">
        <f>$T$3</f>
        <v>7</v>
      </c>
      <c r="R34" s="52"/>
      <c r="T34" s="31"/>
      <c r="U34" s="31"/>
      <c r="V34" s="31"/>
      <c r="W34" s="31"/>
      <c r="X34" s="31"/>
      <c r="Y34" s="31"/>
      <c r="Z34" s="31"/>
      <c r="AA34" s="31"/>
      <c r="AB34" s="119" t="s">
        <v>13</v>
      </c>
      <c r="AC34" s="109" t="s">
        <v>12</v>
      </c>
      <c r="AD34" s="110">
        <f>$AH$3-$T$5</f>
        <v>17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37.5" customHeight="1" x14ac:dyDescent="0.35">
      <c r="A35" s="1"/>
      <c r="B35" s="1"/>
      <c r="C35" s="1"/>
      <c r="D35" s="10"/>
      <c r="E35" s="135"/>
      <c r="F35" s="136"/>
      <c r="G35" s="48"/>
      <c r="H35" s="31"/>
      <c r="I35" s="112" t="s">
        <v>31</v>
      </c>
      <c r="J35" s="112"/>
      <c r="K35" s="112"/>
      <c r="L35" s="112"/>
      <c r="M35" s="112"/>
      <c r="N35" s="112"/>
      <c r="O35" s="112"/>
      <c r="P35" s="51"/>
      <c r="Q35" s="105"/>
      <c r="S35" s="113" t="s">
        <v>26</v>
      </c>
      <c r="T35" s="113"/>
      <c r="U35" s="113"/>
      <c r="V35" s="113"/>
      <c r="W35" s="31"/>
      <c r="X35" s="31"/>
      <c r="Y35" s="31"/>
      <c r="Z35" s="31"/>
      <c r="AA35" s="31"/>
      <c r="AB35" s="119"/>
      <c r="AC35" s="109"/>
      <c r="AD35" s="11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37.5" customHeight="1" x14ac:dyDescent="0.35">
      <c r="A36" s="1"/>
      <c r="B36" s="1"/>
      <c r="C36" s="1"/>
      <c r="D36" s="10"/>
      <c r="F36" s="48"/>
      <c r="G36" s="48"/>
      <c r="H36" s="31"/>
      <c r="I36" s="31"/>
      <c r="J36" s="31"/>
      <c r="K36" s="31"/>
      <c r="L36" s="31"/>
      <c r="M36" s="31"/>
      <c r="N36" s="31"/>
      <c r="O36" s="31"/>
      <c r="P36" s="51"/>
      <c r="Q36" s="54"/>
      <c r="R36" s="52"/>
      <c r="S36" s="65">
        <f>$T$2</f>
        <v>22</v>
      </c>
      <c r="T36" s="31"/>
      <c r="U36" s="31"/>
      <c r="V36" s="31"/>
      <c r="W36" s="31"/>
      <c r="X36" s="31"/>
      <c r="Y36" s="31"/>
      <c r="Z36" s="31"/>
      <c r="AA36" s="31"/>
      <c r="AB36" s="55"/>
      <c r="AD36" s="2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37.5" customHeight="1" x14ac:dyDescent="0.35">
      <c r="A37" s="1"/>
      <c r="B37" s="1"/>
      <c r="C37" s="1"/>
      <c r="D37" s="10"/>
      <c r="E37" s="56"/>
      <c r="F37" s="57"/>
      <c r="G37" s="57"/>
      <c r="H37" s="58"/>
      <c r="I37" s="58"/>
      <c r="J37" s="58"/>
      <c r="K37" s="58"/>
      <c r="L37" s="58"/>
      <c r="M37" s="58"/>
      <c r="N37" s="58"/>
      <c r="O37" s="58"/>
      <c r="P37" s="59"/>
      <c r="Q37" s="60"/>
      <c r="R37" s="60"/>
      <c r="S37" s="95"/>
      <c r="T37" s="58"/>
      <c r="U37" s="58"/>
      <c r="V37" s="58"/>
      <c r="W37" s="58"/>
      <c r="X37" s="58"/>
      <c r="Y37" s="58"/>
      <c r="Z37" s="58"/>
      <c r="AA37" s="58"/>
      <c r="AB37" s="61"/>
      <c r="AC37" s="62"/>
      <c r="AD37" s="2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37.5" customHeight="1" thickBot="1" x14ac:dyDescent="0.4">
      <c r="A38" s="1"/>
      <c r="B38" s="1"/>
      <c r="C38" s="1"/>
      <c r="D38" s="10"/>
      <c r="E38" s="21"/>
      <c r="F38" s="63"/>
      <c r="G38" s="48"/>
      <c r="H38" s="31"/>
      <c r="I38" s="28"/>
      <c r="J38" s="114" t="s">
        <v>14</v>
      </c>
      <c r="K38" s="114"/>
      <c r="L38" s="114"/>
      <c r="M38" s="114"/>
      <c r="N38" s="114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64"/>
      <c r="AC38" s="40"/>
      <c r="AD38" s="2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37.5" customHeight="1" thickBot="1" x14ac:dyDescent="0.4">
      <c r="A39" s="1"/>
      <c r="B39" s="1"/>
      <c r="C39" s="1"/>
      <c r="D39" s="10"/>
      <c r="E39" s="134">
        <f>G27</f>
        <v>4.5</v>
      </c>
      <c r="F39" s="30"/>
      <c r="G39" s="33"/>
      <c r="H39" s="31"/>
      <c r="I39" s="28"/>
      <c r="J39" s="104" t="s">
        <v>17</v>
      </c>
      <c r="K39" s="104"/>
      <c r="L39" s="104"/>
      <c r="M39" s="104"/>
      <c r="N39" s="104"/>
      <c r="O39" s="31"/>
      <c r="P39" s="31"/>
      <c r="Q39" s="105">
        <f>Q29</f>
        <v>4.5</v>
      </c>
      <c r="S39" s="53" t="s">
        <v>27</v>
      </c>
      <c r="T39" s="31"/>
      <c r="U39" s="31"/>
      <c r="V39" s="31"/>
      <c r="W39" s="31"/>
      <c r="X39" s="31"/>
      <c r="Y39" s="31"/>
      <c r="Z39" s="31"/>
      <c r="AA39" s="32"/>
      <c r="AB39" s="34"/>
      <c r="AC39" s="106">
        <f>G27</f>
        <v>4.5</v>
      </c>
      <c r="AD39" s="2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37.5" customHeight="1" thickBot="1" x14ac:dyDescent="0.4">
      <c r="A40" s="1"/>
      <c r="B40" s="1"/>
      <c r="C40" s="1"/>
      <c r="D40" s="10"/>
      <c r="E40" s="134"/>
      <c r="F40" s="30"/>
      <c r="G40" s="31"/>
      <c r="H40" s="33"/>
      <c r="I40" s="31"/>
      <c r="J40" s="108" t="s">
        <v>30</v>
      </c>
      <c r="K40" s="108"/>
      <c r="L40" s="108"/>
      <c r="M40" s="108"/>
      <c r="N40" s="108"/>
      <c r="O40" s="31"/>
      <c r="P40" s="65"/>
      <c r="Q40" s="105"/>
      <c r="R40" s="66"/>
      <c r="S40" s="31"/>
      <c r="T40" s="31"/>
      <c r="U40" s="31"/>
      <c r="V40" s="31"/>
      <c r="W40" s="31"/>
      <c r="X40" s="31"/>
      <c r="Y40" s="31"/>
      <c r="Z40" s="32"/>
      <c r="AA40" s="31"/>
      <c r="AB40" s="34"/>
      <c r="AC40" s="107"/>
      <c r="AD40" s="20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37.5" customHeight="1" thickBot="1" x14ac:dyDescent="0.3">
      <c r="A41" s="1"/>
      <c r="B41" s="1"/>
      <c r="C41" s="1"/>
      <c r="D41" s="10"/>
      <c r="E41" s="82"/>
      <c r="F41" s="83"/>
      <c r="G41" s="127">
        <f>G27</f>
        <v>4.5</v>
      </c>
      <c r="H41" s="128"/>
      <c r="I41" s="84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85"/>
      <c r="Z41" s="127">
        <f>G27</f>
        <v>4.5</v>
      </c>
      <c r="AA41" s="128"/>
      <c r="AB41" s="86"/>
      <c r="AC41" s="87"/>
      <c r="AD41" s="2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37.5" customHeight="1" x14ac:dyDescent="0.25">
      <c r="A42" s="1"/>
      <c r="B42" s="1"/>
      <c r="C42" s="1"/>
      <c r="D42" s="3"/>
      <c r="E42" s="3"/>
      <c r="F42" s="3"/>
      <c r="G42" s="129"/>
      <c r="H42" s="130"/>
      <c r="I42" s="3"/>
      <c r="J42" s="88"/>
      <c r="K42" s="88"/>
      <c r="L42" s="88"/>
      <c r="M42" s="88"/>
      <c r="N42" s="88"/>
      <c r="O42" s="88"/>
      <c r="P42" s="89"/>
      <c r="Q42" s="90"/>
      <c r="R42" s="91"/>
      <c r="S42" s="91"/>
      <c r="T42" s="91"/>
      <c r="U42" s="88"/>
      <c r="V42" s="88"/>
      <c r="W42" s="88"/>
      <c r="X42" s="88"/>
      <c r="Y42" s="3"/>
      <c r="Z42" s="129"/>
      <c r="AA42" s="130"/>
      <c r="AB42" s="3"/>
      <c r="AC42" s="3"/>
      <c r="AD42" s="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36.75" customHeight="1" x14ac:dyDescent="0.35">
      <c r="A43" s="1"/>
      <c r="B43" s="1"/>
      <c r="C43" s="1"/>
      <c r="D43" s="8" t="s">
        <v>22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7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36.75" customHeight="1" thickBot="1" x14ac:dyDescent="0.3">
      <c r="A44" s="1"/>
      <c r="B44" s="1"/>
      <c r="C44" s="1"/>
      <c r="D44" s="1"/>
      <c r="E44" s="3"/>
      <c r="F44" s="9"/>
      <c r="G44" s="131"/>
      <c r="H44" s="132"/>
      <c r="I44" s="9"/>
      <c r="J44" s="9"/>
      <c r="K44" s="9"/>
      <c r="L44" s="9"/>
      <c r="M44" s="9"/>
      <c r="N44" s="9"/>
      <c r="O44" s="133">
        <f>$AH$2-$T$5</f>
        <v>25.6</v>
      </c>
      <c r="P44" s="133"/>
      <c r="Q44" s="133"/>
      <c r="R44" s="133"/>
      <c r="S44" s="133"/>
      <c r="T44" s="9"/>
      <c r="U44" s="9"/>
      <c r="V44" s="9"/>
      <c r="W44" s="9"/>
      <c r="X44" s="9"/>
      <c r="Y44" s="9"/>
      <c r="Z44" s="9"/>
      <c r="AA44" s="9"/>
      <c r="AB44" s="9"/>
      <c r="AC44" s="9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36.75" customHeight="1" thickBot="1" x14ac:dyDescent="0.3">
      <c r="A45" s="1"/>
      <c r="B45" s="1"/>
      <c r="C45" s="1"/>
      <c r="D45" s="3"/>
      <c r="E45" s="10"/>
      <c r="F45" s="12"/>
      <c r="G45" s="120">
        <f>$T$4</f>
        <v>4.5</v>
      </c>
      <c r="H45" s="121"/>
      <c r="I45" s="13"/>
      <c r="J45" s="14"/>
      <c r="K45" s="12"/>
      <c r="L45" s="12"/>
      <c r="M45" s="12"/>
      <c r="N45" s="12"/>
      <c r="O45" s="12"/>
      <c r="P45" s="12"/>
      <c r="Q45" s="15">
        <f>$T$5</f>
        <v>1</v>
      </c>
      <c r="R45" s="16"/>
      <c r="S45" s="16" t="s">
        <v>11</v>
      </c>
      <c r="T45" s="12"/>
      <c r="U45" s="17"/>
      <c r="V45" s="12"/>
      <c r="W45" s="12"/>
      <c r="X45" s="18"/>
      <c r="Y45" s="13"/>
      <c r="Z45" s="122">
        <f>G45</f>
        <v>4.5</v>
      </c>
      <c r="AA45" s="123"/>
      <c r="AB45" s="12"/>
      <c r="AC45" s="19"/>
      <c r="AD45" s="20"/>
      <c r="AE45" s="3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36.75" customHeight="1" x14ac:dyDescent="0.25">
      <c r="A46" s="1"/>
      <c r="B46" s="1"/>
      <c r="C46" s="1"/>
      <c r="D46" s="3"/>
      <c r="E46" s="10"/>
      <c r="F46" s="23"/>
      <c r="G46" s="23"/>
      <c r="H46" s="23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3"/>
      <c r="AA46" s="23"/>
      <c r="AB46" s="27"/>
      <c r="AC46" s="28"/>
      <c r="AD46" s="20"/>
      <c r="AE46" s="3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36.75" customHeight="1" x14ac:dyDescent="0.25">
      <c r="A47" s="1"/>
      <c r="B47" s="1"/>
      <c r="C47" s="1"/>
      <c r="D47" s="3"/>
      <c r="E47" s="101"/>
      <c r="F47" s="102">
        <f>G45</f>
        <v>4.5</v>
      </c>
      <c r="G47" s="31"/>
      <c r="H47" s="32"/>
      <c r="I47" s="31"/>
      <c r="J47" s="31"/>
      <c r="K47" s="31"/>
      <c r="L47" s="31"/>
      <c r="M47" s="31"/>
      <c r="N47" s="31"/>
      <c r="O47" s="31"/>
      <c r="Q47" s="105">
        <f>$T$4</f>
        <v>4.5</v>
      </c>
      <c r="S47" s="31" t="s">
        <v>25</v>
      </c>
      <c r="T47" s="31"/>
      <c r="U47" s="31"/>
      <c r="V47" s="31"/>
      <c r="W47" s="31"/>
      <c r="X47" s="31"/>
      <c r="Y47" s="31"/>
      <c r="Z47" s="33"/>
      <c r="AA47" s="31"/>
      <c r="AB47" s="34"/>
      <c r="AC47" s="106">
        <f>G45</f>
        <v>4.5</v>
      </c>
      <c r="AD47" s="20"/>
      <c r="AE47" s="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ht="36.75" customHeight="1" x14ac:dyDescent="0.25">
      <c r="A48" s="1"/>
      <c r="B48" s="1"/>
      <c r="C48" s="1"/>
      <c r="D48" s="3"/>
      <c r="E48" s="101"/>
      <c r="F48" s="103"/>
      <c r="G48" s="32"/>
      <c r="H48" s="124"/>
      <c r="I48" s="126" t="str">
        <f>T1</f>
        <v>Pánská</v>
      </c>
      <c r="J48" s="126"/>
      <c r="K48" s="126"/>
      <c r="L48" s="126"/>
      <c r="M48" s="126"/>
      <c r="N48" s="126"/>
      <c r="O48" s="126"/>
      <c r="P48" s="31"/>
      <c r="Q48" s="105"/>
      <c r="R48" s="31"/>
      <c r="S48" s="31"/>
      <c r="T48" s="31"/>
      <c r="U48" s="31"/>
      <c r="V48" s="31"/>
      <c r="W48" s="31"/>
      <c r="X48" s="31"/>
      <c r="Y48" s="31"/>
      <c r="Z48" s="31"/>
      <c r="AA48" s="33"/>
      <c r="AB48" s="34"/>
      <c r="AC48" s="106"/>
      <c r="AD48" s="20"/>
      <c r="AE48" s="3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36.75" customHeight="1" x14ac:dyDescent="0.25">
      <c r="A49" s="1"/>
      <c r="B49" s="1"/>
      <c r="C49" s="1"/>
      <c r="D49" s="3"/>
      <c r="E49" s="10"/>
      <c r="F49" s="32"/>
      <c r="G49" s="38"/>
      <c r="H49" s="12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9"/>
      <c r="AC49" s="40"/>
      <c r="AD49" s="20"/>
      <c r="AE49" s="3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36.75" customHeight="1" x14ac:dyDescent="0.25">
      <c r="A50" s="1"/>
      <c r="B50" s="1"/>
      <c r="C50" s="1"/>
      <c r="D50" s="3"/>
      <c r="E50" s="92"/>
      <c r="F50" s="43"/>
      <c r="G50" s="42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/>
      <c r="AD50" s="20"/>
      <c r="AE50" s="3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36.75" customHeight="1" x14ac:dyDescent="0.35">
      <c r="A51" s="1"/>
      <c r="B51" s="1"/>
      <c r="C51" s="1"/>
      <c r="D51" s="3"/>
      <c r="E51" s="93"/>
      <c r="F51" s="94">
        <f>$AH$4</f>
        <v>1.3</v>
      </c>
      <c r="G51" s="48"/>
      <c r="H51" s="31"/>
      <c r="I51" s="31"/>
      <c r="J51" s="115" t="s">
        <v>15</v>
      </c>
      <c r="K51" s="115"/>
      <c r="L51" s="115"/>
      <c r="M51" s="115"/>
      <c r="N51" s="115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47">
        <f>F51</f>
        <v>1.3</v>
      </c>
      <c r="AC51" s="49">
        <f>Q45</f>
        <v>1</v>
      </c>
      <c r="AD51" s="2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36.75" customHeight="1" x14ac:dyDescent="0.35">
      <c r="A52" s="1"/>
      <c r="B52" s="1"/>
      <c r="C52" s="1"/>
      <c r="D52" s="3"/>
      <c r="E52" s="116"/>
      <c r="F52" s="117" t="s">
        <v>13</v>
      </c>
      <c r="G52" s="48"/>
      <c r="H52" s="31"/>
      <c r="I52" s="31"/>
      <c r="J52" s="118" t="str">
        <f>2*O44 &amp;" x "&amp; AD52 &amp; " cm"</f>
        <v>51,2 x 18 cm</v>
      </c>
      <c r="K52" s="118"/>
      <c r="L52" s="118"/>
      <c r="M52" s="118"/>
      <c r="N52" s="118"/>
      <c r="O52" s="31"/>
      <c r="P52" s="51"/>
      <c r="Q52" s="105">
        <f>$T$3</f>
        <v>7</v>
      </c>
      <c r="R52" s="52"/>
      <c r="T52" s="31"/>
      <c r="U52" s="31"/>
      <c r="V52" s="31"/>
      <c r="W52" s="31"/>
      <c r="X52" s="31"/>
      <c r="Y52" s="31"/>
      <c r="Z52" s="31"/>
      <c r="AA52" s="31"/>
      <c r="AB52" s="119" t="s">
        <v>13</v>
      </c>
      <c r="AC52" s="109" t="s">
        <v>12</v>
      </c>
      <c r="AD52" s="110">
        <f>$AH$3</f>
        <v>18</v>
      </c>
      <c r="AE52" s="11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36.75" customHeight="1" x14ac:dyDescent="0.35">
      <c r="A53" s="1"/>
      <c r="B53" s="1"/>
      <c r="C53" s="1"/>
      <c r="D53" s="3"/>
      <c r="E53" s="116"/>
      <c r="F53" s="117"/>
      <c r="G53" s="48"/>
      <c r="H53" s="31"/>
      <c r="I53" s="112" t="s">
        <v>31</v>
      </c>
      <c r="J53" s="112"/>
      <c r="K53" s="112"/>
      <c r="L53" s="112"/>
      <c r="M53" s="112"/>
      <c r="N53" s="112"/>
      <c r="O53" s="112"/>
      <c r="P53" s="51"/>
      <c r="Q53" s="105"/>
      <c r="S53" s="113" t="s">
        <v>26</v>
      </c>
      <c r="T53" s="113"/>
      <c r="U53" s="113"/>
      <c r="V53" s="113"/>
      <c r="W53" s="31"/>
      <c r="X53" s="31"/>
      <c r="Y53" s="31"/>
      <c r="Z53" s="31"/>
      <c r="AA53" s="31"/>
      <c r="AB53" s="119"/>
      <c r="AC53" s="109"/>
      <c r="AD53" s="110"/>
      <c r="AE53" s="11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36.75" customHeight="1" x14ac:dyDescent="0.35">
      <c r="A54" s="1"/>
      <c r="B54" s="1"/>
      <c r="C54" s="1"/>
      <c r="D54" s="3"/>
      <c r="E54" s="92"/>
      <c r="F54" s="31"/>
      <c r="G54" s="48"/>
      <c r="H54" s="31"/>
      <c r="I54" s="31"/>
      <c r="J54" s="31"/>
      <c r="K54" s="31"/>
      <c r="L54" s="31"/>
      <c r="M54" s="31"/>
      <c r="N54" s="31"/>
      <c r="O54" s="31"/>
      <c r="P54" s="51"/>
      <c r="Q54" s="54"/>
      <c r="R54" s="52"/>
      <c r="S54" s="65">
        <f>$T$2</f>
        <v>22</v>
      </c>
      <c r="T54" s="31"/>
      <c r="U54" s="31"/>
      <c r="V54" s="31"/>
      <c r="W54" s="31"/>
      <c r="X54" s="31"/>
      <c r="Y54" s="31"/>
      <c r="Z54" s="31"/>
      <c r="AA54" s="31"/>
      <c r="AB54" s="55"/>
      <c r="AD54" s="20"/>
      <c r="AE54" s="3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36.75" customHeight="1" x14ac:dyDescent="0.35">
      <c r="A55" s="1"/>
      <c r="B55" s="1"/>
      <c r="C55" s="1"/>
      <c r="D55" s="3"/>
      <c r="E55" s="92"/>
      <c r="F55" s="58"/>
      <c r="G55" s="57"/>
      <c r="H55" s="58"/>
      <c r="I55" s="58"/>
      <c r="J55" s="58"/>
      <c r="K55" s="58"/>
      <c r="L55" s="58"/>
      <c r="M55" s="58"/>
      <c r="N55" s="58"/>
      <c r="O55" s="58"/>
      <c r="P55" s="59"/>
      <c r="Q55" s="60"/>
      <c r="R55" s="60"/>
      <c r="S55" s="58"/>
      <c r="T55" s="58"/>
      <c r="U55" s="58"/>
      <c r="V55" s="58"/>
      <c r="W55" s="58"/>
      <c r="X55" s="58"/>
      <c r="Y55" s="58"/>
      <c r="Z55" s="58"/>
      <c r="AA55" s="58"/>
      <c r="AB55" s="61"/>
      <c r="AC55" s="62"/>
      <c r="AD55" s="20"/>
      <c r="AE55" s="3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36.75" customHeight="1" thickBot="1" x14ac:dyDescent="0.4">
      <c r="A56" s="1"/>
      <c r="B56" s="1"/>
      <c r="C56" s="1"/>
      <c r="D56" s="3"/>
      <c r="E56" s="10"/>
      <c r="F56" s="33"/>
      <c r="G56" s="48"/>
      <c r="H56" s="31"/>
      <c r="I56" s="28"/>
      <c r="J56" s="114" t="s">
        <v>14</v>
      </c>
      <c r="K56" s="114"/>
      <c r="L56" s="114"/>
      <c r="M56" s="114"/>
      <c r="N56" s="114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64"/>
      <c r="AC56" s="40"/>
      <c r="AD56" s="20"/>
      <c r="AE56" s="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36.75" customHeight="1" thickBot="1" x14ac:dyDescent="0.4">
      <c r="A57" s="1"/>
      <c r="B57" s="1"/>
      <c r="C57" s="1"/>
      <c r="D57" s="3"/>
      <c r="E57" s="101"/>
      <c r="F57" s="102">
        <f>G45</f>
        <v>4.5</v>
      </c>
      <c r="G57" s="33"/>
      <c r="H57" s="31"/>
      <c r="I57" s="28"/>
      <c r="J57" s="104" t="s">
        <v>17</v>
      </c>
      <c r="K57" s="104"/>
      <c r="L57" s="104"/>
      <c r="M57" s="104"/>
      <c r="N57" s="104"/>
      <c r="O57" s="31"/>
      <c r="P57" s="31"/>
      <c r="Q57" s="105">
        <f>Q47</f>
        <v>4.5</v>
      </c>
      <c r="S57" s="53" t="s">
        <v>27</v>
      </c>
      <c r="T57" s="31"/>
      <c r="U57" s="31"/>
      <c r="V57" s="31"/>
      <c r="W57" s="31"/>
      <c r="X57" s="31"/>
      <c r="Y57" s="31"/>
      <c r="Z57" s="31"/>
      <c r="AA57" s="32"/>
      <c r="AB57" s="34"/>
      <c r="AC57" s="106">
        <f>G45</f>
        <v>4.5</v>
      </c>
      <c r="AD57" s="20"/>
      <c r="AE57" s="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36.75" customHeight="1" thickBot="1" x14ac:dyDescent="0.4">
      <c r="A58" s="1"/>
      <c r="B58" s="1"/>
      <c r="C58" s="1"/>
      <c r="D58" s="3"/>
      <c r="E58" s="101"/>
      <c r="F58" s="103"/>
      <c r="G58" s="31"/>
      <c r="H58" s="33"/>
      <c r="I58" s="31"/>
      <c r="J58" s="108" t="s">
        <v>30</v>
      </c>
      <c r="K58" s="108"/>
      <c r="L58" s="108"/>
      <c r="M58" s="108"/>
      <c r="N58" s="108"/>
      <c r="O58" s="31"/>
      <c r="P58" s="65"/>
      <c r="Q58" s="105"/>
      <c r="R58" s="66"/>
      <c r="S58" s="31"/>
      <c r="T58" s="31"/>
      <c r="U58" s="31"/>
      <c r="V58" s="31"/>
      <c r="W58" s="31"/>
      <c r="X58" s="31"/>
      <c r="Y58" s="31"/>
      <c r="Z58" s="32"/>
      <c r="AA58" s="31"/>
      <c r="AB58" s="34"/>
      <c r="AC58" s="107"/>
      <c r="AD58" s="20"/>
      <c r="AE58" s="3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36.75" customHeight="1" thickBot="1" x14ac:dyDescent="0.3">
      <c r="A59" s="1"/>
      <c r="B59" s="1"/>
      <c r="C59" s="1"/>
      <c r="D59" s="3"/>
      <c r="E59" s="10"/>
      <c r="F59" s="68"/>
      <c r="G59" s="68"/>
      <c r="H59" s="68"/>
      <c r="I59" s="69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68"/>
      <c r="AA59" s="68"/>
      <c r="AB59" s="72"/>
      <c r="AC59" s="40"/>
      <c r="AD59" s="20"/>
      <c r="AE59" s="3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36.75" customHeight="1" thickBot="1" x14ac:dyDescent="0.3">
      <c r="A60" s="1"/>
      <c r="B60" s="1"/>
      <c r="C60" s="1"/>
      <c r="D60" s="3"/>
      <c r="E60" s="10"/>
      <c r="F60" s="74"/>
      <c r="G60" s="99">
        <f>G45</f>
        <v>4.5</v>
      </c>
      <c r="H60" s="100"/>
      <c r="I60" s="74"/>
      <c r="J60" s="75"/>
      <c r="K60" s="74"/>
      <c r="L60" s="74"/>
      <c r="M60" s="74"/>
      <c r="N60" s="74"/>
      <c r="O60" s="74"/>
      <c r="P60" s="76"/>
      <c r="Q60" s="77">
        <f>Q45</f>
        <v>1</v>
      </c>
      <c r="R60" s="78"/>
      <c r="S60" s="78" t="s">
        <v>11</v>
      </c>
      <c r="T60" s="78"/>
      <c r="U60" s="74"/>
      <c r="V60" s="74"/>
      <c r="W60" s="74"/>
      <c r="X60" s="79"/>
      <c r="Y60" s="80"/>
      <c r="Z60" s="99">
        <f>G45</f>
        <v>4.5</v>
      </c>
      <c r="AA60" s="100"/>
      <c r="AB60" s="74"/>
      <c r="AC60" s="81"/>
      <c r="AD60" s="20"/>
      <c r="AE60" s="3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3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</sheetData>
  <sheetProtection algorithmName="SHA-512" hashValue="xcYgK55nGBptORUM0+VhIKm4cE2Mg/8ppBYSBLAqAvNrgoaOA9kByxD//urXGTL0EShl2waZUviXZT7DXzw3OQ==" saltValue="9qfPEJrqvqi1SssifRR0yw==" spinCount="100000" sheet="1" objects="1" scenarios="1"/>
  <mergeCells count="90">
    <mergeCell ref="C1:D1"/>
    <mergeCell ref="C2:D2"/>
    <mergeCell ref="J14:N14"/>
    <mergeCell ref="H1:H5"/>
    <mergeCell ref="T1:Z1"/>
    <mergeCell ref="G7:H7"/>
    <mergeCell ref="O7:S7"/>
    <mergeCell ref="G8:H8"/>
    <mergeCell ref="Z8:AA8"/>
    <mergeCell ref="E10:E11"/>
    <mergeCell ref="Q10:Q11"/>
    <mergeCell ref="AC10:AC11"/>
    <mergeCell ref="H11:H12"/>
    <mergeCell ref="I11:O11"/>
    <mergeCell ref="AD15:AD16"/>
    <mergeCell ref="I16:O16"/>
    <mergeCell ref="S16:V16"/>
    <mergeCell ref="J19:N19"/>
    <mergeCell ref="E20:E21"/>
    <mergeCell ref="J20:N20"/>
    <mergeCell ref="Q20:Q21"/>
    <mergeCell ref="AC20:AC21"/>
    <mergeCell ref="J21:N21"/>
    <mergeCell ref="E15:E16"/>
    <mergeCell ref="F15:F16"/>
    <mergeCell ref="J15:N15"/>
    <mergeCell ref="Q15:Q16"/>
    <mergeCell ref="AB15:AB16"/>
    <mergeCell ref="AC15:AC16"/>
    <mergeCell ref="J33:N33"/>
    <mergeCell ref="G23:H23"/>
    <mergeCell ref="Z23:AA23"/>
    <mergeCell ref="G26:H26"/>
    <mergeCell ref="O26:S26"/>
    <mergeCell ref="G27:H27"/>
    <mergeCell ref="Z27:AA27"/>
    <mergeCell ref="E29:E30"/>
    <mergeCell ref="Q29:Q30"/>
    <mergeCell ref="AC29:AC30"/>
    <mergeCell ref="H30:H31"/>
    <mergeCell ref="I30:O30"/>
    <mergeCell ref="AD34:AD35"/>
    <mergeCell ref="I35:O35"/>
    <mergeCell ref="S35:V35"/>
    <mergeCell ref="J38:N38"/>
    <mergeCell ref="E39:E40"/>
    <mergeCell ref="J39:N39"/>
    <mergeCell ref="Q39:Q40"/>
    <mergeCell ref="AC39:AC40"/>
    <mergeCell ref="J40:N40"/>
    <mergeCell ref="E34:E35"/>
    <mergeCell ref="F34:F35"/>
    <mergeCell ref="J34:N34"/>
    <mergeCell ref="Q34:Q35"/>
    <mergeCell ref="AB34:AB35"/>
    <mergeCell ref="AC34:AC35"/>
    <mergeCell ref="AC47:AC48"/>
    <mergeCell ref="H48:H49"/>
    <mergeCell ref="I48:O48"/>
    <mergeCell ref="G41:H41"/>
    <mergeCell ref="Z41:AA41"/>
    <mergeCell ref="G42:H42"/>
    <mergeCell ref="Z42:AA42"/>
    <mergeCell ref="G44:H44"/>
    <mergeCell ref="O44:S44"/>
    <mergeCell ref="G45:H45"/>
    <mergeCell ref="Z45:AA45"/>
    <mergeCell ref="E47:E48"/>
    <mergeCell ref="F47:F48"/>
    <mergeCell ref="Q47:Q48"/>
    <mergeCell ref="J51:N51"/>
    <mergeCell ref="E52:E53"/>
    <mergeCell ref="F52:F53"/>
    <mergeCell ref="J52:N52"/>
    <mergeCell ref="Q52:Q53"/>
    <mergeCell ref="AC57:AC58"/>
    <mergeCell ref="J58:N58"/>
    <mergeCell ref="AC52:AC53"/>
    <mergeCell ref="AD52:AD53"/>
    <mergeCell ref="AE52:AE53"/>
    <mergeCell ref="I53:O53"/>
    <mergeCell ref="S53:V53"/>
    <mergeCell ref="J56:N56"/>
    <mergeCell ref="AB52:AB53"/>
    <mergeCell ref="G60:H60"/>
    <mergeCell ref="Z60:AA60"/>
    <mergeCell ref="E57:E58"/>
    <mergeCell ref="F57:F58"/>
    <mergeCell ref="J57:N57"/>
    <mergeCell ref="Q57:Q58"/>
  </mergeCells>
  <hyperlinks>
    <hyperlink ref="C1" r:id="rId1" display="https://www.youtube.com/watch?time_continue=370&amp;v=wDj3DVWK5QU&amp;feature=emb_logo" xr:uid="{85430FE9-4A3E-4C78-A87E-2E156A2CFB2D}"/>
    <hyperlink ref="C2" r:id="rId2" display="https://www.youtube.com/watch?time_continue=3&amp;v=O4fVeskWrm8&amp;feature=emb_logo" xr:uid="{B0D4F17A-49B0-48D3-A31F-A22FC378684D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fitToHeight="3" orientation="landscape" horizontalDpi="4294967294" verticalDpi="0" r:id="rId3"/>
  <rowBreaks count="2" manualBreakCount="2">
    <brk id="24" min="3" max="30" man="1"/>
    <brk id="42" min="3" max="3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334B-23D1-466C-8148-F958E6AA4A95}">
  <dimension ref="A1:CD69"/>
  <sheetViews>
    <sheetView zoomScale="80" zoomScaleNormal="80" workbookViewId="0">
      <selection activeCell="T1" sqref="T1:Z1"/>
    </sheetView>
  </sheetViews>
  <sheetFormatPr defaultRowHeight="15" x14ac:dyDescent="0.25"/>
  <cols>
    <col min="1" max="2" width="2.85546875" style="2" customWidth="1"/>
    <col min="3" max="21" width="7" style="2" customWidth="1"/>
    <col min="22" max="33" width="7.140625" style="2" customWidth="1"/>
    <col min="34" max="38" width="14.28515625" style="2" customWidth="1"/>
    <col min="39" max="68" width="2.85546875" style="2" customWidth="1"/>
    <col min="69" max="69" width="26.85546875" style="2" customWidth="1"/>
    <col min="70" max="70" width="2.85546875" style="2" customWidth="1"/>
    <col min="71" max="16384" width="9.140625" style="2"/>
  </cols>
  <sheetData>
    <row r="1" spans="1:82" ht="39" customHeight="1" x14ac:dyDescent="0.25">
      <c r="A1" s="1"/>
      <c r="B1" s="1"/>
      <c r="C1" s="156" t="s">
        <v>35</v>
      </c>
      <c r="D1" s="156"/>
      <c r="E1" s="1"/>
      <c r="F1" s="1"/>
      <c r="G1" s="1"/>
      <c r="H1" s="137" t="s">
        <v>18</v>
      </c>
      <c r="I1" s="138"/>
      <c r="J1" s="138"/>
      <c r="K1" s="138"/>
      <c r="L1" s="139"/>
      <c r="M1" s="139"/>
      <c r="N1" s="139"/>
      <c r="O1" s="138"/>
      <c r="P1" s="140"/>
      <c r="Q1" s="140"/>
      <c r="R1" s="141" t="s">
        <v>32</v>
      </c>
      <c r="S1" s="140"/>
      <c r="T1" s="159" t="s">
        <v>33</v>
      </c>
      <c r="U1" s="159"/>
      <c r="V1" s="159"/>
      <c r="W1" s="159"/>
      <c r="X1" s="159"/>
      <c r="Y1" s="159"/>
      <c r="Z1" s="16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82" ht="39" customHeight="1" x14ac:dyDescent="0.25">
      <c r="A2" s="1"/>
      <c r="B2" s="1"/>
      <c r="C2" s="157" t="s">
        <v>36</v>
      </c>
      <c r="D2" s="157"/>
      <c r="E2" s="1"/>
      <c r="F2" s="3"/>
      <c r="G2" s="3"/>
      <c r="H2" s="142"/>
      <c r="I2" s="143"/>
      <c r="J2" s="143"/>
      <c r="K2" s="144"/>
      <c r="L2" s="144"/>
      <c r="M2" s="144"/>
      <c r="N2" s="144"/>
      <c r="O2" s="144"/>
      <c r="P2" s="144"/>
      <c r="Q2" s="144"/>
      <c r="R2" s="145" t="s">
        <v>7</v>
      </c>
      <c r="S2" s="144"/>
      <c r="T2" s="161">
        <v>21</v>
      </c>
      <c r="U2" s="146" t="s">
        <v>0</v>
      </c>
      <c r="V2" s="143"/>
      <c r="W2" s="143"/>
      <c r="X2" s="143"/>
      <c r="Y2" s="143"/>
      <c r="Z2" s="147"/>
      <c r="AA2" s="1"/>
      <c r="AB2" s="1"/>
      <c r="AC2" s="1"/>
      <c r="AD2" s="1"/>
      <c r="AE2" s="1"/>
      <c r="AF2" s="1"/>
      <c r="AG2" s="1"/>
      <c r="AH2" s="4">
        <f>ROUND(T2+2*AH4+2*T5,1)</f>
        <v>25.4</v>
      </c>
      <c r="AI2" s="5" t="s">
        <v>23</v>
      </c>
      <c r="AJ2" s="6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82" ht="39" customHeight="1" x14ac:dyDescent="0.25">
      <c r="A3" s="1"/>
      <c r="B3" s="1"/>
      <c r="C3" s="1"/>
      <c r="D3" s="1"/>
      <c r="E3" s="1"/>
      <c r="F3" s="3"/>
      <c r="G3" s="3"/>
      <c r="H3" s="142"/>
      <c r="I3" s="143"/>
      <c r="J3" s="143"/>
      <c r="K3" s="144"/>
      <c r="L3" s="144"/>
      <c r="M3" s="144"/>
      <c r="N3" s="144"/>
      <c r="O3" s="144"/>
      <c r="P3" s="144"/>
      <c r="Q3" s="144"/>
      <c r="R3" s="145" t="s">
        <v>8</v>
      </c>
      <c r="S3" s="144"/>
      <c r="T3" s="161">
        <v>7</v>
      </c>
      <c r="U3" s="146" t="s">
        <v>0</v>
      </c>
      <c r="V3" s="143"/>
      <c r="W3" s="143"/>
      <c r="X3" s="143"/>
      <c r="Y3" s="143"/>
      <c r="Z3" s="147"/>
      <c r="AA3" s="1"/>
      <c r="AB3" s="1"/>
      <c r="AC3" s="1"/>
      <c r="AD3" s="1"/>
      <c r="AE3" s="1"/>
      <c r="AF3" s="1"/>
      <c r="AG3" s="1"/>
      <c r="AH3" s="4">
        <f>T3+2*T4+2*T5</f>
        <v>17</v>
      </c>
      <c r="AI3" s="5" t="s">
        <v>24</v>
      </c>
      <c r="AJ3" s="6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82" ht="39" customHeight="1" x14ac:dyDescent="0.25">
      <c r="A4" s="1"/>
      <c r="B4" s="1"/>
      <c r="C4" s="1"/>
      <c r="D4" s="1"/>
      <c r="E4" s="1"/>
      <c r="F4" s="3"/>
      <c r="G4" s="3"/>
      <c r="H4" s="142"/>
      <c r="I4" s="143"/>
      <c r="J4" s="143"/>
      <c r="K4" s="144"/>
      <c r="L4" s="144"/>
      <c r="M4" s="144"/>
      <c r="N4" s="144"/>
      <c r="O4" s="144"/>
      <c r="P4" s="144"/>
      <c r="Q4" s="144"/>
      <c r="R4" s="145" t="s">
        <v>9</v>
      </c>
      <c r="S4" s="144"/>
      <c r="T4" s="161">
        <v>4</v>
      </c>
      <c r="U4" s="146" t="s">
        <v>0</v>
      </c>
      <c r="V4" s="143"/>
      <c r="W4" s="143"/>
      <c r="X4" s="143"/>
      <c r="Y4" s="143"/>
      <c r="Z4" s="147"/>
      <c r="AA4" s="1"/>
      <c r="AB4" s="1"/>
      <c r="AC4" s="1"/>
      <c r="AD4" s="1"/>
      <c r="AE4" s="1"/>
      <c r="AF4" s="1"/>
      <c r="AG4" s="1"/>
      <c r="AH4" s="4">
        <f>ROUND((T4*(2-((8)^(1/2)/2))/2),1)</f>
        <v>1.2</v>
      </c>
      <c r="AI4" s="5" t="s">
        <v>29</v>
      </c>
      <c r="AJ4" s="6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82" ht="37.5" customHeight="1" x14ac:dyDescent="0.25">
      <c r="A5" s="1"/>
      <c r="B5" s="1"/>
      <c r="C5" s="1"/>
      <c r="D5" s="1"/>
      <c r="E5" s="1"/>
      <c r="F5" s="7"/>
      <c r="G5" s="7"/>
      <c r="H5" s="148"/>
      <c r="I5" s="149"/>
      <c r="J5" s="149"/>
      <c r="K5" s="150"/>
      <c r="L5" s="150"/>
      <c r="M5" s="151"/>
      <c r="N5" s="151"/>
      <c r="O5" s="151"/>
      <c r="P5" s="151"/>
      <c r="Q5" s="151"/>
      <c r="R5" s="152" t="s">
        <v>10</v>
      </c>
      <c r="S5" s="151"/>
      <c r="T5" s="162">
        <v>1</v>
      </c>
      <c r="U5" s="153" t="s">
        <v>0</v>
      </c>
      <c r="V5" s="149"/>
      <c r="W5" s="154"/>
      <c r="X5" s="154"/>
      <c r="Y5" s="154"/>
      <c r="Z5" s="155"/>
      <c r="AA5" s="1"/>
      <c r="AB5" s="1"/>
      <c r="AC5" s="1"/>
      <c r="AD5" s="1"/>
      <c r="AE5" s="1"/>
      <c r="AF5" s="1"/>
      <c r="AG5" s="1"/>
      <c r="AH5" s="4">
        <f>T5</f>
        <v>1</v>
      </c>
      <c r="AI5" s="5" t="s">
        <v>28</v>
      </c>
      <c r="AJ5" s="6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82" ht="37.5" customHeight="1" x14ac:dyDescent="0.35">
      <c r="A6" s="1"/>
      <c r="B6" s="1"/>
      <c r="C6" s="1"/>
      <c r="D6" s="8" t="s">
        <v>20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6"/>
      <c r="AI6" s="6"/>
      <c r="AJ6" s="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82" ht="37.5" customHeight="1" thickBot="1" x14ac:dyDescent="0.3">
      <c r="A7" s="1"/>
      <c r="B7" s="1"/>
      <c r="C7" s="1"/>
      <c r="D7" s="1"/>
      <c r="E7" s="9"/>
      <c r="F7" s="9"/>
      <c r="G7" s="131"/>
      <c r="H7" s="132"/>
      <c r="I7" s="9"/>
      <c r="J7" s="9"/>
      <c r="K7" s="9"/>
      <c r="L7" s="9"/>
      <c r="M7" s="9"/>
      <c r="N7" s="9"/>
      <c r="O7" s="133">
        <f>$AH$2</f>
        <v>25.4</v>
      </c>
      <c r="P7" s="133"/>
      <c r="Q7" s="133"/>
      <c r="R7" s="133"/>
      <c r="S7" s="133"/>
      <c r="T7" s="9"/>
      <c r="U7" s="9"/>
      <c r="V7" s="9"/>
      <c r="W7" s="9"/>
      <c r="X7" s="9"/>
      <c r="Y7" s="9"/>
      <c r="Z7" s="9"/>
      <c r="AA7" s="9"/>
      <c r="AB7" s="9"/>
      <c r="AC7" s="9"/>
      <c r="AD7" s="1"/>
      <c r="AE7" s="1"/>
      <c r="AF7" s="1"/>
      <c r="AG7" s="1"/>
      <c r="AH7" s="6"/>
      <c r="AI7" s="6"/>
      <c r="AJ7" s="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82" ht="36.75" customHeight="1" thickBot="1" x14ac:dyDescent="0.3">
      <c r="A8" s="1"/>
      <c r="B8" s="1"/>
      <c r="C8" s="3"/>
      <c r="D8" s="10"/>
      <c r="E8" s="11"/>
      <c r="F8" s="12"/>
      <c r="G8" s="120">
        <f>$T$4</f>
        <v>4</v>
      </c>
      <c r="H8" s="121"/>
      <c r="I8" s="13"/>
      <c r="J8" s="14"/>
      <c r="K8" s="12"/>
      <c r="L8" s="12"/>
      <c r="M8" s="12"/>
      <c r="N8" s="12"/>
      <c r="O8" s="12"/>
      <c r="P8" s="12"/>
      <c r="Q8" s="15">
        <f>$T$5</f>
        <v>1</v>
      </c>
      <c r="R8" s="16"/>
      <c r="S8" s="16" t="s">
        <v>11</v>
      </c>
      <c r="T8" s="12"/>
      <c r="U8" s="17"/>
      <c r="V8" s="12"/>
      <c r="W8" s="12"/>
      <c r="X8" s="18"/>
      <c r="Y8" s="13"/>
      <c r="Z8" s="122">
        <f>G8</f>
        <v>4</v>
      </c>
      <c r="AA8" s="123"/>
      <c r="AB8" s="12"/>
      <c r="AC8" s="19"/>
      <c r="AD8" s="20"/>
      <c r="AE8" s="3"/>
      <c r="AF8" s="1"/>
      <c r="AG8" s="1"/>
      <c r="AH8" s="6"/>
      <c r="AI8" s="6"/>
      <c r="AJ8" s="6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82" ht="37.5" customHeight="1" x14ac:dyDescent="0.25">
      <c r="A9" s="1"/>
      <c r="B9" s="1"/>
      <c r="C9" s="3"/>
      <c r="D9" s="10"/>
      <c r="E9" s="21"/>
      <c r="F9" s="22"/>
      <c r="G9" s="23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  <c r="Z9" s="23"/>
      <c r="AA9" s="23"/>
      <c r="AB9" s="27"/>
      <c r="AC9" s="28"/>
      <c r="AD9" s="20"/>
      <c r="AE9" s="3"/>
      <c r="AF9" s="1"/>
      <c r="AG9" s="1"/>
      <c r="AH9" s="29">
        <f>P17+P18</f>
        <v>0</v>
      </c>
      <c r="AI9" s="6" t="s">
        <v>1</v>
      </c>
      <c r="AJ9" s="6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82" ht="37.5" customHeight="1" x14ac:dyDescent="0.25">
      <c r="A10" s="1"/>
      <c r="B10" s="1"/>
      <c r="C10" s="3"/>
      <c r="D10" s="10"/>
      <c r="E10" s="134">
        <f>G8</f>
        <v>4</v>
      </c>
      <c r="F10" s="30"/>
      <c r="G10" s="31"/>
      <c r="H10" s="32"/>
      <c r="I10" s="31"/>
      <c r="J10" s="31"/>
      <c r="K10" s="31"/>
      <c r="L10" s="31"/>
      <c r="M10" s="31"/>
      <c r="N10" s="31"/>
      <c r="O10" s="31"/>
      <c r="Q10" s="105">
        <f>$T$4</f>
        <v>4</v>
      </c>
      <c r="S10" s="31" t="s">
        <v>25</v>
      </c>
      <c r="T10" s="31"/>
      <c r="U10" s="31"/>
      <c r="V10" s="31"/>
      <c r="W10" s="31"/>
      <c r="X10" s="31"/>
      <c r="Y10" s="31"/>
      <c r="Z10" s="33"/>
      <c r="AA10" s="31"/>
      <c r="AB10" s="34"/>
      <c r="AC10" s="106">
        <f>G8</f>
        <v>4</v>
      </c>
      <c r="AD10" s="20"/>
      <c r="AE10" s="3"/>
      <c r="AF10" s="1"/>
      <c r="AG10" s="1"/>
      <c r="AH10" s="29">
        <f>SQRT(T4^2*2)</f>
        <v>5.6568542494923806</v>
      </c>
      <c r="AI10" s="6" t="s">
        <v>2</v>
      </c>
      <c r="AJ10" s="6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82" ht="37.5" customHeight="1" x14ac:dyDescent="0.25">
      <c r="A11" s="1"/>
      <c r="B11" s="1"/>
      <c r="C11" s="3"/>
      <c r="D11" s="10"/>
      <c r="E11" s="134"/>
      <c r="F11" s="35"/>
      <c r="G11" s="32"/>
      <c r="H11" s="124"/>
      <c r="I11" s="126" t="str">
        <f>T1</f>
        <v>Dámská</v>
      </c>
      <c r="J11" s="126"/>
      <c r="K11" s="126"/>
      <c r="L11" s="126"/>
      <c r="M11" s="126"/>
      <c r="N11" s="126"/>
      <c r="O11" s="126"/>
      <c r="P11" s="31"/>
      <c r="Q11" s="105"/>
      <c r="R11" s="31"/>
      <c r="S11" s="31"/>
      <c r="T11" s="31"/>
      <c r="U11" s="31"/>
      <c r="V11" s="31"/>
      <c r="W11" s="31"/>
      <c r="X11" s="31"/>
      <c r="Y11" s="31"/>
      <c r="Z11" s="31"/>
      <c r="AA11" s="33"/>
      <c r="AB11" s="34"/>
      <c r="AC11" s="106"/>
      <c r="AD11" s="20"/>
      <c r="AE11" s="3"/>
      <c r="AF11" s="1"/>
      <c r="AG11" s="1"/>
      <c r="AH11" s="29">
        <f>SQRT(L8^2*2)</f>
        <v>0</v>
      </c>
      <c r="AI11" s="6" t="s">
        <v>3</v>
      </c>
      <c r="AJ11" s="6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82" ht="37.5" customHeight="1" x14ac:dyDescent="0.25">
      <c r="A12" s="1"/>
      <c r="B12" s="1"/>
      <c r="C12" s="3"/>
      <c r="D12" s="10"/>
      <c r="E12" s="36"/>
      <c r="F12" s="37"/>
      <c r="G12" s="38"/>
      <c r="H12" s="12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9"/>
      <c r="AC12" s="40"/>
      <c r="AD12" s="20"/>
      <c r="AE12" s="3"/>
      <c r="AF12" s="1"/>
      <c r="AG12" s="1"/>
      <c r="AH12" s="29">
        <f>SQRT(L8+P18^2)</f>
        <v>0</v>
      </c>
      <c r="AI12" s="6" t="s">
        <v>4</v>
      </c>
      <c r="AJ12" s="6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82" ht="37.5" customHeight="1" x14ac:dyDescent="0.25">
      <c r="A13" s="1"/>
      <c r="B13" s="1"/>
      <c r="C13" s="3"/>
      <c r="D13" s="10"/>
      <c r="E13" s="41"/>
      <c r="F13" s="42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5"/>
      <c r="AD13" s="20"/>
      <c r="AE13" s="3"/>
      <c r="AF13" s="1"/>
      <c r="AG13" s="1"/>
      <c r="AH13" s="29">
        <f>AH11-AH12</f>
        <v>0</v>
      </c>
      <c r="AI13" s="6" t="s">
        <v>5</v>
      </c>
      <c r="AJ13" s="6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82" ht="37.5" customHeight="1" x14ac:dyDescent="0.35">
      <c r="A14" s="1"/>
      <c r="B14" s="1"/>
      <c r="C14" s="3"/>
      <c r="D14" s="10"/>
      <c r="E14" s="46">
        <f>Q8</f>
        <v>1</v>
      </c>
      <c r="F14" s="47">
        <f>$AH$4</f>
        <v>1.2</v>
      </c>
      <c r="G14" s="48"/>
      <c r="H14" s="31"/>
      <c r="I14" s="31"/>
      <c r="J14" s="115" t="s">
        <v>15</v>
      </c>
      <c r="K14" s="115"/>
      <c r="L14" s="115"/>
      <c r="M14" s="115"/>
      <c r="N14" s="115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47">
        <f>F14</f>
        <v>1.2</v>
      </c>
      <c r="AC14" s="49">
        <f>Q8</f>
        <v>1</v>
      </c>
      <c r="AD14" s="20"/>
      <c r="AE14" s="1"/>
      <c r="AF14" s="1"/>
      <c r="AG14" s="1"/>
      <c r="AH14" s="29">
        <f>AH13/2^(1/2)</f>
        <v>0</v>
      </c>
      <c r="AI14" s="6" t="s">
        <v>6</v>
      </c>
      <c r="AJ14" s="6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CD14" s="50" t="s">
        <v>19</v>
      </c>
    </row>
    <row r="15" spans="1:82" ht="37.5" customHeight="1" x14ac:dyDescent="0.35">
      <c r="A15" s="1"/>
      <c r="B15" s="1"/>
      <c r="C15" s="3"/>
      <c r="D15" s="10"/>
      <c r="E15" s="135" t="s">
        <v>12</v>
      </c>
      <c r="F15" s="136" t="s">
        <v>13</v>
      </c>
      <c r="G15" s="48"/>
      <c r="H15" s="31"/>
      <c r="I15" s="31"/>
      <c r="J15" s="118" t="str">
        <f>O7 &amp;" x "&amp; AD15</f>
        <v>25,4 x 17</v>
      </c>
      <c r="K15" s="118"/>
      <c r="L15" s="118"/>
      <c r="M15" s="118"/>
      <c r="N15" s="118"/>
      <c r="O15" s="31"/>
      <c r="P15" s="51"/>
      <c r="Q15" s="105">
        <f>$T$3</f>
        <v>7</v>
      </c>
      <c r="R15" s="52"/>
      <c r="T15" s="31"/>
      <c r="U15" s="31"/>
      <c r="V15" s="31"/>
      <c r="W15" s="31"/>
      <c r="X15" s="31"/>
      <c r="Y15" s="31"/>
      <c r="Z15" s="31"/>
      <c r="AA15" s="31"/>
      <c r="AB15" s="119" t="s">
        <v>13</v>
      </c>
      <c r="AC15" s="109" t="s">
        <v>12</v>
      </c>
      <c r="AD15" s="110">
        <f>$AH$3</f>
        <v>17</v>
      </c>
      <c r="AE15" s="1"/>
      <c r="AF15" s="1"/>
      <c r="AG15" s="1"/>
      <c r="AH15" s="6"/>
      <c r="AI15" s="6" t="s">
        <v>16</v>
      </c>
      <c r="AJ15" s="6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82" ht="37.5" customHeight="1" x14ac:dyDescent="0.35">
      <c r="A16" s="1"/>
      <c r="B16" s="1"/>
      <c r="C16" s="3"/>
      <c r="D16" s="10"/>
      <c r="E16" s="135"/>
      <c r="F16" s="136"/>
      <c r="G16" s="48"/>
      <c r="H16" s="31"/>
      <c r="I16" s="112" t="s">
        <v>31</v>
      </c>
      <c r="J16" s="112"/>
      <c r="K16" s="112"/>
      <c r="L16" s="112"/>
      <c r="M16" s="112"/>
      <c r="N16" s="112"/>
      <c r="O16" s="112"/>
      <c r="P16" s="51"/>
      <c r="Q16" s="105"/>
      <c r="S16" s="113" t="s">
        <v>26</v>
      </c>
      <c r="T16" s="113"/>
      <c r="U16" s="113"/>
      <c r="V16" s="113"/>
      <c r="W16" s="31"/>
      <c r="X16" s="31"/>
      <c r="Y16" s="31"/>
      <c r="Z16" s="31"/>
      <c r="AA16" s="31"/>
      <c r="AB16" s="119"/>
      <c r="AC16" s="109"/>
      <c r="AD16" s="11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37.5" customHeight="1" x14ac:dyDescent="0.35">
      <c r="A17" s="1"/>
      <c r="B17" s="1"/>
      <c r="C17" s="3"/>
      <c r="D17" s="10"/>
      <c r="F17" s="48"/>
      <c r="G17" s="48"/>
      <c r="H17" s="31"/>
      <c r="I17" s="31"/>
      <c r="J17" s="31"/>
      <c r="K17" s="31"/>
      <c r="L17" s="31"/>
      <c r="M17" s="31"/>
      <c r="N17" s="31"/>
      <c r="O17" s="31"/>
      <c r="P17" s="51"/>
      <c r="Q17" s="54"/>
      <c r="R17" s="52"/>
      <c r="S17" s="98">
        <f>$T$2</f>
        <v>21</v>
      </c>
      <c r="T17" s="28"/>
      <c r="U17" s="28"/>
      <c r="V17" s="28"/>
      <c r="W17" s="31"/>
      <c r="X17" s="31"/>
      <c r="Y17" s="31"/>
      <c r="Z17" s="31"/>
      <c r="AA17" s="31"/>
      <c r="AB17" s="55"/>
      <c r="AD17" s="20"/>
      <c r="AE17" s="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37.5" customHeight="1" x14ac:dyDescent="0.35">
      <c r="A18" s="1"/>
      <c r="B18" s="1"/>
      <c r="C18" s="3"/>
      <c r="D18" s="10"/>
      <c r="E18" s="56"/>
      <c r="F18" s="57"/>
      <c r="G18" s="57"/>
      <c r="H18" s="58"/>
      <c r="I18" s="58"/>
      <c r="J18" s="58"/>
      <c r="K18" s="58"/>
      <c r="L18" s="96"/>
      <c r="M18" s="58"/>
      <c r="N18" s="58"/>
      <c r="O18" s="58"/>
      <c r="P18" s="59"/>
      <c r="Q18" s="60"/>
      <c r="R18" s="60"/>
      <c r="S18" s="97"/>
      <c r="T18" s="58"/>
      <c r="U18" s="58"/>
      <c r="V18" s="58"/>
      <c r="W18" s="58"/>
      <c r="X18" s="58"/>
      <c r="Y18" s="58"/>
      <c r="Z18" s="58"/>
      <c r="AA18" s="58"/>
      <c r="AB18" s="61"/>
      <c r="AC18" s="62"/>
      <c r="AD18" s="20"/>
      <c r="AE18" s="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37.5" customHeight="1" thickBot="1" x14ac:dyDescent="0.4">
      <c r="A19" s="1"/>
      <c r="B19" s="1"/>
      <c r="C19" s="3"/>
      <c r="D19" s="10"/>
      <c r="E19" s="21"/>
      <c r="F19" s="63"/>
      <c r="G19" s="48"/>
      <c r="H19" s="31"/>
      <c r="I19" s="28"/>
      <c r="J19" s="114" t="s">
        <v>14</v>
      </c>
      <c r="K19" s="114"/>
      <c r="L19" s="114"/>
      <c r="M19" s="114"/>
      <c r="N19" s="114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64"/>
      <c r="AC19" s="40"/>
      <c r="AD19" s="20"/>
      <c r="AE19" s="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37.5" customHeight="1" thickBot="1" x14ac:dyDescent="0.4">
      <c r="A20" s="1"/>
      <c r="B20" s="1"/>
      <c r="C20" s="3"/>
      <c r="D20" s="10"/>
      <c r="E20" s="134">
        <f>G8</f>
        <v>4</v>
      </c>
      <c r="F20" s="30"/>
      <c r="G20" s="33"/>
      <c r="H20" s="31"/>
      <c r="I20" s="28"/>
      <c r="J20" s="104" t="s">
        <v>17</v>
      </c>
      <c r="K20" s="104"/>
      <c r="L20" s="104"/>
      <c r="M20" s="104"/>
      <c r="N20" s="104"/>
      <c r="O20" s="31"/>
      <c r="P20" s="31"/>
      <c r="Q20" s="105">
        <f>Q10</f>
        <v>4</v>
      </c>
      <c r="S20" s="53" t="s">
        <v>27</v>
      </c>
      <c r="T20" s="31"/>
      <c r="U20" s="31"/>
      <c r="V20" s="31"/>
      <c r="W20" s="31"/>
      <c r="X20" s="31"/>
      <c r="Y20" s="31"/>
      <c r="Z20" s="31"/>
      <c r="AA20" s="32"/>
      <c r="AB20" s="34"/>
      <c r="AC20" s="106">
        <f>G8</f>
        <v>4</v>
      </c>
      <c r="AD20" s="20"/>
      <c r="AE20" s="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37.5" customHeight="1" thickBot="1" x14ac:dyDescent="0.4">
      <c r="A21" s="1"/>
      <c r="B21" s="1"/>
      <c r="C21" s="3"/>
      <c r="D21" s="10"/>
      <c r="E21" s="134"/>
      <c r="F21" s="30"/>
      <c r="G21" s="31"/>
      <c r="H21" s="33"/>
      <c r="I21" s="31"/>
      <c r="J21" s="108" t="s">
        <v>30</v>
      </c>
      <c r="K21" s="108"/>
      <c r="L21" s="108"/>
      <c r="M21" s="108"/>
      <c r="N21" s="108"/>
      <c r="O21" s="31"/>
      <c r="P21" s="65"/>
      <c r="Q21" s="105"/>
      <c r="R21" s="66"/>
      <c r="S21" s="31"/>
      <c r="T21" s="31"/>
      <c r="U21" s="31"/>
      <c r="V21" s="31"/>
      <c r="W21" s="31"/>
      <c r="X21" s="31"/>
      <c r="Y21" s="31"/>
      <c r="Z21" s="32"/>
      <c r="AA21" s="31"/>
      <c r="AB21" s="34"/>
      <c r="AC21" s="107"/>
      <c r="AD21" s="20"/>
      <c r="AE21" s="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37.5" customHeight="1" thickBot="1" x14ac:dyDescent="0.3">
      <c r="A22" s="1"/>
      <c r="B22" s="1"/>
      <c r="C22" s="3"/>
      <c r="D22" s="10"/>
      <c r="E22" s="21"/>
      <c r="F22" s="67"/>
      <c r="G22" s="68"/>
      <c r="H22" s="68"/>
      <c r="I22" s="69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  <c r="Z22" s="68"/>
      <c r="AA22" s="68"/>
      <c r="AB22" s="72"/>
      <c r="AC22" s="40"/>
      <c r="AD22" s="20"/>
      <c r="AE22" s="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37.5" customHeight="1" thickBot="1" x14ac:dyDescent="0.3">
      <c r="A23" s="1"/>
      <c r="B23" s="1"/>
      <c r="C23" s="3"/>
      <c r="D23" s="10"/>
      <c r="E23" s="73"/>
      <c r="F23" s="74"/>
      <c r="G23" s="99">
        <f>G8</f>
        <v>4</v>
      </c>
      <c r="H23" s="100"/>
      <c r="I23" s="74"/>
      <c r="J23" s="75"/>
      <c r="K23" s="74"/>
      <c r="L23" s="74"/>
      <c r="M23" s="74"/>
      <c r="N23" s="74"/>
      <c r="O23" s="74"/>
      <c r="P23" s="76"/>
      <c r="Q23" s="77">
        <f>Q8</f>
        <v>1</v>
      </c>
      <c r="R23" s="78"/>
      <c r="S23" s="78" t="s">
        <v>11</v>
      </c>
      <c r="T23" s="78"/>
      <c r="U23" s="74"/>
      <c r="V23" s="74"/>
      <c r="W23" s="74"/>
      <c r="X23" s="79"/>
      <c r="Y23" s="80"/>
      <c r="Z23" s="99">
        <f>G8</f>
        <v>4</v>
      </c>
      <c r="AA23" s="100"/>
      <c r="AB23" s="74"/>
      <c r="AC23" s="81"/>
      <c r="AD23" s="20"/>
      <c r="AE23" s="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37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37.5" customHeight="1" x14ac:dyDescent="0.35">
      <c r="A25" s="1"/>
      <c r="B25" s="1"/>
      <c r="C25" s="1"/>
      <c r="D25" s="8" t="s">
        <v>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37.5" customHeight="1" thickBot="1" x14ac:dyDescent="0.3">
      <c r="A26" s="1"/>
      <c r="B26" s="1"/>
      <c r="C26" s="1"/>
      <c r="D26" s="1"/>
      <c r="E26" s="9"/>
      <c r="F26" s="9"/>
      <c r="G26" s="131"/>
      <c r="H26" s="132"/>
      <c r="I26" s="9"/>
      <c r="J26" s="9"/>
      <c r="K26" s="9"/>
      <c r="L26" s="9"/>
      <c r="M26" s="9"/>
      <c r="N26" s="9"/>
      <c r="O26" s="133">
        <f>$AH$2</f>
        <v>25.4</v>
      </c>
      <c r="P26" s="133"/>
      <c r="Q26" s="133"/>
      <c r="R26" s="133"/>
      <c r="S26" s="133"/>
      <c r="T26" s="9"/>
      <c r="U26" s="9"/>
      <c r="V26" s="9"/>
      <c r="W26" s="9"/>
      <c r="X26" s="9"/>
      <c r="Y26" s="9"/>
      <c r="Z26" s="9"/>
      <c r="AA26" s="9"/>
      <c r="AB26" s="9"/>
      <c r="AC26" s="9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37.5" customHeight="1" thickBot="1" x14ac:dyDescent="0.3">
      <c r="A27" s="1"/>
      <c r="B27" s="1"/>
      <c r="C27" s="1"/>
      <c r="D27" s="10"/>
      <c r="E27" s="11"/>
      <c r="F27" s="12"/>
      <c r="G27" s="120">
        <f>$T$4</f>
        <v>4</v>
      </c>
      <c r="H27" s="121"/>
      <c r="I27" s="13"/>
      <c r="J27" s="14"/>
      <c r="K27" s="12"/>
      <c r="L27" s="12"/>
      <c r="M27" s="12"/>
      <c r="N27" s="12"/>
      <c r="O27" s="12"/>
      <c r="P27" s="12"/>
      <c r="Q27" s="15">
        <f>$T$5</f>
        <v>1</v>
      </c>
      <c r="R27" s="16"/>
      <c r="S27" s="16" t="s">
        <v>11</v>
      </c>
      <c r="T27" s="12"/>
      <c r="U27" s="17"/>
      <c r="V27" s="12"/>
      <c r="W27" s="12"/>
      <c r="X27" s="18"/>
      <c r="Y27" s="13"/>
      <c r="Z27" s="122">
        <f>G27</f>
        <v>4</v>
      </c>
      <c r="AA27" s="123"/>
      <c r="AB27" s="12"/>
      <c r="AC27" s="19"/>
      <c r="AD27" s="20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37.5" customHeight="1" x14ac:dyDescent="0.25">
      <c r="A28" s="1"/>
      <c r="B28" s="1"/>
      <c r="C28" s="1"/>
      <c r="D28" s="10"/>
      <c r="E28" s="21"/>
      <c r="F28" s="22"/>
      <c r="G28" s="23"/>
      <c r="H28" s="23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23"/>
      <c r="AA28" s="23"/>
      <c r="AB28" s="27"/>
      <c r="AC28" s="28"/>
      <c r="AD28" s="2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37.5" customHeight="1" x14ac:dyDescent="0.25">
      <c r="A29" s="1"/>
      <c r="B29" s="1"/>
      <c r="C29" s="1"/>
      <c r="D29" s="10"/>
      <c r="E29" s="134">
        <f>G27</f>
        <v>4</v>
      </c>
      <c r="F29" s="30"/>
      <c r="G29" s="31"/>
      <c r="H29" s="32"/>
      <c r="I29" s="31"/>
      <c r="J29" s="31"/>
      <c r="K29" s="31"/>
      <c r="L29" s="31"/>
      <c r="M29" s="31"/>
      <c r="N29" s="31"/>
      <c r="O29" s="31"/>
      <c r="Q29" s="105">
        <f>$T$4</f>
        <v>4</v>
      </c>
      <c r="S29" s="31" t="s">
        <v>25</v>
      </c>
      <c r="T29" s="31"/>
      <c r="U29" s="31"/>
      <c r="V29" s="31"/>
      <c r="W29" s="31"/>
      <c r="X29" s="31"/>
      <c r="Y29" s="31"/>
      <c r="Z29" s="33"/>
      <c r="AA29" s="31"/>
      <c r="AB29" s="34"/>
      <c r="AC29" s="106">
        <f>G27</f>
        <v>4</v>
      </c>
      <c r="AD29" s="2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37.5" customHeight="1" x14ac:dyDescent="0.25">
      <c r="A30" s="1"/>
      <c r="B30" s="1"/>
      <c r="C30" s="1"/>
      <c r="D30" s="10"/>
      <c r="E30" s="134"/>
      <c r="F30" s="35"/>
      <c r="G30" s="32"/>
      <c r="H30" s="124"/>
      <c r="I30" s="126" t="str">
        <f>T1</f>
        <v>Dámská</v>
      </c>
      <c r="J30" s="126"/>
      <c r="K30" s="126"/>
      <c r="L30" s="126"/>
      <c r="M30" s="126"/>
      <c r="N30" s="126"/>
      <c r="O30" s="126"/>
      <c r="P30" s="31"/>
      <c r="Q30" s="105"/>
      <c r="R30" s="31"/>
      <c r="S30" s="31"/>
      <c r="T30" s="31"/>
      <c r="U30" s="31"/>
      <c r="V30" s="31"/>
      <c r="W30" s="31"/>
      <c r="X30" s="31"/>
      <c r="Y30" s="31"/>
      <c r="Z30" s="31"/>
      <c r="AA30" s="33"/>
      <c r="AB30" s="34"/>
      <c r="AC30" s="106"/>
      <c r="AD30" s="2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37.5" customHeight="1" x14ac:dyDescent="0.25">
      <c r="A31" s="1"/>
      <c r="B31" s="1"/>
      <c r="C31" s="1"/>
      <c r="D31" s="10"/>
      <c r="E31" s="36"/>
      <c r="F31" s="37"/>
      <c r="G31" s="38"/>
      <c r="H31" s="12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9"/>
      <c r="AC31" s="40"/>
      <c r="AD31" s="2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37.5" customHeight="1" x14ac:dyDescent="0.25">
      <c r="A32" s="1"/>
      <c r="B32" s="1"/>
      <c r="C32" s="1"/>
      <c r="D32" s="10"/>
      <c r="E32" s="41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5"/>
      <c r="AD32" s="2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37.5" customHeight="1" x14ac:dyDescent="0.35">
      <c r="A33" s="1"/>
      <c r="B33" s="1"/>
      <c r="C33" s="1"/>
      <c r="D33" s="10"/>
      <c r="E33" s="46">
        <f>Q27</f>
        <v>1</v>
      </c>
      <c r="F33" s="47">
        <f>$AH$4</f>
        <v>1.2</v>
      </c>
      <c r="G33" s="48"/>
      <c r="H33" s="31"/>
      <c r="I33" s="31"/>
      <c r="J33" s="115" t="s">
        <v>15</v>
      </c>
      <c r="K33" s="115"/>
      <c r="L33" s="115"/>
      <c r="M33" s="115"/>
      <c r="N33" s="115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47">
        <f>F33</f>
        <v>1.2</v>
      </c>
      <c r="AC33" s="49">
        <f>Q27</f>
        <v>1</v>
      </c>
      <c r="AD33" s="2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37.5" customHeight="1" x14ac:dyDescent="0.35">
      <c r="A34" s="1"/>
      <c r="B34" s="1"/>
      <c r="C34" s="1"/>
      <c r="D34" s="10"/>
      <c r="E34" s="135" t="s">
        <v>12</v>
      </c>
      <c r="F34" s="136" t="s">
        <v>13</v>
      </c>
      <c r="G34" s="48"/>
      <c r="H34" s="31"/>
      <c r="I34" s="31"/>
      <c r="J34" s="118" t="str">
        <f>$AH$2 &amp;" x "&amp; 2*$AH$3-2*$T$5&amp;" cm"</f>
        <v>25,4 x 32 cm</v>
      </c>
      <c r="K34" s="118"/>
      <c r="L34" s="118"/>
      <c r="M34" s="118"/>
      <c r="N34" s="118"/>
      <c r="O34" s="31"/>
      <c r="P34" s="51"/>
      <c r="Q34" s="105">
        <f>$T$3</f>
        <v>7</v>
      </c>
      <c r="R34" s="52"/>
      <c r="T34" s="31"/>
      <c r="U34" s="31"/>
      <c r="V34" s="31"/>
      <c r="W34" s="31"/>
      <c r="X34" s="31"/>
      <c r="Y34" s="31"/>
      <c r="Z34" s="31"/>
      <c r="AA34" s="31"/>
      <c r="AB34" s="119" t="s">
        <v>13</v>
      </c>
      <c r="AC34" s="109" t="s">
        <v>12</v>
      </c>
      <c r="AD34" s="110">
        <f>$AH$3-$T$5</f>
        <v>16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37.5" customHeight="1" x14ac:dyDescent="0.35">
      <c r="A35" s="1"/>
      <c r="B35" s="1"/>
      <c r="C35" s="1"/>
      <c r="D35" s="10"/>
      <c r="E35" s="135"/>
      <c r="F35" s="136"/>
      <c r="G35" s="48"/>
      <c r="H35" s="31"/>
      <c r="I35" s="112" t="s">
        <v>31</v>
      </c>
      <c r="J35" s="112"/>
      <c r="K35" s="112"/>
      <c r="L35" s="112"/>
      <c r="M35" s="112"/>
      <c r="N35" s="112"/>
      <c r="O35" s="112"/>
      <c r="P35" s="51"/>
      <c r="Q35" s="105"/>
      <c r="S35" s="113" t="s">
        <v>26</v>
      </c>
      <c r="T35" s="113"/>
      <c r="U35" s="113"/>
      <c r="V35" s="113"/>
      <c r="W35" s="31"/>
      <c r="X35" s="31"/>
      <c r="Y35" s="31"/>
      <c r="Z35" s="31"/>
      <c r="AA35" s="31"/>
      <c r="AB35" s="119"/>
      <c r="AC35" s="109"/>
      <c r="AD35" s="11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37.5" customHeight="1" x14ac:dyDescent="0.35">
      <c r="A36" s="1"/>
      <c r="B36" s="1"/>
      <c r="C36" s="1"/>
      <c r="D36" s="10"/>
      <c r="F36" s="48"/>
      <c r="G36" s="48"/>
      <c r="H36" s="31"/>
      <c r="I36" s="31"/>
      <c r="J36" s="31"/>
      <c r="K36" s="31"/>
      <c r="L36" s="31"/>
      <c r="M36" s="31"/>
      <c r="N36" s="31"/>
      <c r="O36" s="31"/>
      <c r="P36" s="51"/>
      <c r="Q36" s="54"/>
      <c r="R36" s="52"/>
      <c r="S36" s="65">
        <f>$T$2</f>
        <v>21</v>
      </c>
      <c r="T36" s="31"/>
      <c r="U36" s="31"/>
      <c r="V36" s="31"/>
      <c r="W36" s="31"/>
      <c r="X36" s="31"/>
      <c r="Y36" s="31"/>
      <c r="Z36" s="31"/>
      <c r="AA36" s="31"/>
      <c r="AB36" s="55"/>
      <c r="AD36" s="2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37.5" customHeight="1" x14ac:dyDescent="0.35">
      <c r="A37" s="1"/>
      <c r="B37" s="1"/>
      <c r="C37" s="1"/>
      <c r="D37" s="10"/>
      <c r="E37" s="56"/>
      <c r="F37" s="57"/>
      <c r="G37" s="57"/>
      <c r="H37" s="58"/>
      <c r="I37" s="58"/>
      <c r="J37" s="58"/>
      <c r="K37" s="58"/>
      <c r="L37" s="58"/>
      <c r="M37" s="58"/>
      <c r="N37" s="58"/>
      <c r="O37" s="58"/>
      <c r="P37" s="59"/>
      <c r="Q37" s="60"/>
      <c r="R37" s="60"/>
      <c r="S37" s="95"/>
      <c r="T37" s="58"/>
      <c r="U37" s="58"/>
      <c r="V37" s="58"/>
      <c r="W37" s="58"/>
      <c r="X37" s="58"/>
      <c r="Y37" s="58"/>
      <c r="Z37" s="58"/>
      <c r="AA37" s="58"/>
      <c r="AB37" s="61"/>
      <c r="AC37" s="62"/>
      <c r="AD37" s="2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37.5" customHeight="1" thickBot="1" x14ac:dyDescent="0.4">
      <c r="A38" s="1"/>
      <c r="B38" s="1"/>
      <c r="C38" s="1"/>
      <c r="D38" s="10"/>
      <c r="E38" s="21"/>
      <c r="F38" s="63"/>
      <c r="G38" s="48"/>
      <c r="H38" s="31"/>
      <c r="I38" s="28"/>
      <c r="J38" s="114" t="s">
        <v>14</v>
      </c>
      <c r="K38" s="114"/>
      <c r="L38" s="114"/>
      <c r="M38" s="114"/>
      <c r="N38" s="114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64"/>
      <c r="AC38" s="40"/>
      <c r="AD38" s="2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37.5" customHeight="1" thickBot="1" x14ac:dyDescent="0.4">
      <c r="A39" s="1"/>
      <c r="B39" s="1"/>
      <c r="C39" s="1"/>
      <c r="D39" s="10"/>
      <c r="E39" s="134">
        <f>G27</f>
        <v>4</v>
      </c>
      <c r="F39" s="30"/>
      <c r="G39" s="33"/>
      <c r="H39" s="31"/>
      <c r="I39" s="28"/>
      <c r="J39" s="104" t="s">
        <v>17</v>
      </c>
      <c r="K39" s="104"/>
      <c r="L39" s="104"/>
      <c r="M39" s="104"/>
      <c r="N39" s="104"/>
      <c r="O39" s="31"/>
      <c r="P39" s="31"/>
      <c r="Q39" s="105">
        <f>Q29</f>
        <v>4</v>
      </c>
      <c r="S39" s="53" t="s">
        <v>27</v>
      </c>
      <c r="T39" s="31"/>
      <c r="U39" s="31"/>
      <c r="V39" s="31"/>
      <c r="W39" s="31"/>
      <c r="X39" s="31"/>
      <c r="Y39" s="31"/>
      <c r="Z39" s="31"/>
      <c r="AA39" s="32"/>
      <c r="AB39" s="34"/>
      <c r="AC39" s="106">
        <f>G27</f>
        <v>4</v>
      </c>
      <c r="AD39" s="2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37.5" customHeight="1" thickBot="1" x14ac:dyDescent="0.4">
      <c r="A40" s="1"/>
      <c r="B40" s="1"/>
      <c r="C40" s="1"/>
      <c r="D40" s="10"/>
      <c r="E40" s="134"/>
      <c r="F40" s="30"/>
      <c r="G40" s="31"/>
      <c r="H40" s="33"/>
      <c r="I40" s="31"/>
      <c r="J40" s="108" t="s">
        <v>30</v>
      </c>
      <c r="K40" s="108"/>
      <c r="L40" s="108"/>
      <c r="M40" s="108"/>
      <c r="N40" s="108"/>
      <c r="O40" s="31"/>
      <c r="P40" s="65"/>
      <c r="Q40" s="105"/>
      <c r="R40" s="66"/>
      <c r="S40" s="31"/>
      <c r="T40" s="31"/>
      <c r="U40" s="31"/>
      <c r="V40" s="31"/>
      <c r="W40" s="31"/>
      <c r="X40" s="31"/>
      <c r="Y40" s="31"/>
      <c r="Z40" s="32"/>
      <c r="AA40" s="31"/>
      <c r="AB40" s="34"/>
      <c r="AC40" s="107"/>
      <c r="AD40" s="20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37.5" customHeight="1" thickBot="1" x14ac:dyDescent="0.3">
      <c r="A41" s="1"/>
      <c r="B41" s="1"/>
      <c r="C41" s="1"/>
      <c r="D41" s="10"/>
      <c r="E41" s="82"/>
      <c r="F41" s="83"/>
      <c r="G41" s="127">
        <f>G27</f>
        <v>4</v>
      </c>
      <c r="H41" s="128"/>
      <c r="I41" s="84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85"/>
      <c r="Z41" s="127">
        <f>G27</f>
        <v>4</v>
      </c>
      <c r="AA41" s="128"/>
      <c r="AB41" s="86"/>
      <c r="AC41" s="87"/>
      <c r="AD41" s="2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37.5" customHeight="1" x14ac:dyDescent="0.25">
      <c r="A42" s="1"/>
      <c r="B42" s="1"/>
      <c r="C42" s="1"/>
      <c r="D42" s="3"/>
      <c r="E42" s="3"/>
      <c r="F42" s="3"/>
      <c r="G42" s="129"/>
      <c r="H42" s="130"/>
      <c r="I42" s="3"/>
      <c r="J42" s="88"/>
      <c r="K42" s="88"/>
      <c r="L42" s="88"/>
      <c r="M42" s="88"/>
      <c r="N42" s="88"/>
      <c r="O42" s="88"/>
      <c r="P42" s="89"/>
      <c r="Q42" s="90"/>
      <c r="R42" s="91"/>
      <c r="S42" s="91"/>
      <c r="T42" s="91"/>
      <c r="U42" s="88"/>
      <c r="V42" s="88"/>
      <c r="W42" s="88"/>
      <c r="X42" s="88"/>
      <c r="Y42" s="3"/>
      <c r="Z42" s="129"/>
      <c r="AA42" s="130"/>
      <c r="AB42" s="3"/>
      <c r="AC42" s="3"/>
      <c r="AD42" s="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36.75" customHeight="1" x14ac:dyDescent="0.35">
      <c r="A43" s="1"/>
      <c r="B43" s="1"/>
      <c r="C43" s="1"/>
      <c r="D43" s="8" t="s">
        <v>22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7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36.75" customHeight="1" thickBot="1" x14ac:dyDescent="0.3">
      <c r="A44" s="1"/>
      <c r="B44" s="1"/>
      <c r="C44" s="1"/>
      <c r="D44" s="1"/>
      <c r="E44" s="3"/>
      <c r="F44" s="9"/>
      <c r="G44" s="131"/>
      <c r="H44" s="132"/>
      <c r="I44" s="9"/>
      <c r="J44" s="9"/>
      <c r="K44" s="9"/>
      <c r="L44" s="9"/>
      <c r="M44" s="9"/>
      <c r="N44" s="9"/>
      <c r="O44" s="133">
        <f>$AH$2-$T$5</f>
        <v>24.4</v>
      </c>
      <c r="P44" s="133"/>
      <c r="Q44" s="133"/>
      <c r="R44" s="133"/>
      <c r="S44" s="133"/>
      <c r="T44" s="9"/>
      <c r="U44" s="9"/>
      <c r="V44" s="9"/>
      <c r="W44" s="9"/>
      <c r="X44" s="9"/>
      <c r="Y44" s="9"/>
      <c r="Z44" s="9"/>
      <c r="AA44" s="9"/>
      <c r="AB44" s="9"/>
      <c r="AC44" s="9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36.75" customHeight="1" thickBot="1" x14ac:dyDescent="0.3">
      <c r="A45" s="1"/>
      <c r="B45" s="1"/>
      <c r="C45" s="1"/>
      <c r="D45" s="3"/>
      <c r="E45" s="10"/>
      <c r="F45" s="12"/>
      <c r="G45" s="120">
        <f>$T$4</f>
        <v>4</v>
      </c>
      <c r="H45" s="121"/>
      <c r="I45" s="13"/>
      <c r="J45" s="14"/>
      <c r="K45" s="12"/>
      <c r="L45" s="12"/>
      <c r="M45" s="12"/>
      <c r="N45" s="12"/>
      <c r="O45" s="12"/>
      <c r="P45" s="12"/>
      <c r="Q45" s="15">
        <f>$T$5</f>
        <v>1</v>
      </c>
      <c r="R45" s="16"/>
      <c r="S45" s="16" t="s">
        <v>11</v>
      </c>
      <c r="T45" s="12"/>
      <c r="U45" s="17"/>
      <c r="V45" s="12"/>
      <c r="W45" s="12"/>
      <c r="X45" s="18"/>
      <c r="Y45" s="13"/>
      <c r="Z45" s="122">
        <f>G45</f>
        <v>4</v>
      </c>
      <c r="AA45" s="123"/>
      <c r="AB45" s="12"/>
      <c r="AC45" s="19"/>
      <c r="AD45" s="20"/>
      <c r="AE45" s="3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36.75" customHeight="1" x14ac:dyDescent="0.25">
      <c r="A46" s="1"/>
      <c r="B46" s="1"/>
      <c r="C46" s="1"/>
      <c r="D46" s="3"/>
      <c r="E46" s="10"/>
      <c r="F46" s="23"/>
      <c r="G46" s="23"/>
      <c r="H46" s="23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3"/>
      <c r="AA46" s="23"/>
      <c r="AB46" s="27"/>
      <c r="AC46" s="28"/>
      <c r="AD46" s="20"/>
      <c r="AE46" s="3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36.75" customHeight="1" x14ac:dyDescent="0.25">
      <c r="A47" s="1"/>
      <c r="B47" s="1"/>
      <c r="C47" s="1"/>
      <c r="D47" s="3"/>
      <c r="E47" s="101"/>
      <c r="F47" s="102">
        <f>G45</f>
        <v>4</v>
      </c>
      <c r="G47" s="31"/>
      <c r="H47" s="32"/>
      <c r="I47" s="31"/>
      <c r="J47" s="31"/>
      <c r="K47" s="31"/>
      <c r="L47" s="31"/>
      <c r="M47" s="31"/>
      <c r="N47" s="31"/>
      <c r="O47" s="31"/>
      <c r="Q47" s="105">
        <f>$T$4</f>
        <v>4</v>
      </c>
      <c r="S47" s="31" t="s">
        <v>25</v>
      </c>
      <c r="T47" s="31"/>
      <c r="U47" s="31"/>
      <c r="V47" s="31"/>
      <c r="W47" s="31"/>
      <c r="X47" s="31"/>
      <c r="Y47" s="31"/>
      <c r="Z47" s="33"/>
      <c r="AA47" s="31"/>
      <c r="AB47" s="34"/>
      <c r="AC47" s="106">
        <f>G45</f>
        <v>4</v>
      </c>
      <c r="AD47" s="20"/>
      <c r="AE47" s="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ht="36.75" customHeight="1" x14ac:dyDescent="0.25">
      <c r="A48" s="1"/>
      <c r="B48" s="1"/>
      <c r="C48" s="1"/>
      <c r="D48" s="3"/>
      <c r="E48" s="101"/>
      <c r="F48" s="103"/>
      <c r="G48" s="32"/>
      <c r="H48" s="124"/>
      <c r="I48" s="126" t="str">
        <f>T1</f>
        <v>Dámská</v>
      </c>
      <c r="J48" s="126"/>
      <c r="K48" s="126"/>
      <c r="L48" s="126"/>
      <c r="M48" s="126"/>
      <c r="N48" s="126"/>
      <c r="O48" s="126"/>
      <c r="P48" s="31"/>
      <c r="Q48" s="105"/>
      <c r="R48" s="31"/>
      <c r="S48" s="31"/>
      <c r="T48" s="31"/>
      <c r="U48" s="31"/>
      <c r="V48" s="31"/>
      <c r="W48" s="31"/>
      <c r="X48" s="31"/>
      <c r="Y48" s="31"/>
      <c r="Z48" s="31"/>
      <c r="AA48" s="33"/>
      <c r="AB48" s="34"/>
      <c r="AC48" s="106"/>
      <c r="AD48" s="20"/>
      <c r="AE48" s="3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36.75" customHeight="1" x14ac:dyDescent="0.25">
      <c r="A49" s="1"/>
      <c r="B49" s="1"/>
      <c r="C49" s="1"/>
      <c r="D49" s="3"/>
      <c r="E49" s="10"/>
      <c r="F49" s="32"/>
      <c r="G49" s="38"/>
      <c r="H49" s="12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9"/>
      <c r="AC49" s="40"/>
      <c r="AD49" s="20"/>
      <c r="AE49" s="3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36.75" customHeight="1" x14ac:dyDescent="0.25">
      <c r="A50" s="1"/>
      <c r="B50" s="1"/>
      <c r="C50" s="1"/>
      <c r="D50" s="3"/>
      <c r="E50" s="92"/>
      <c r="F50" s="43"/>
      <c r="G50" s="42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/>
      <c r="AD50" s="20"/>
      <c r="AE50" s="3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36.75" customHeight="1" x14ac:dyDescent="0.35">
      <c r="A51" s="1"/>
      <c r="B51" s="1"/>
      <c r="C51" s="1"/>
      <c r="D51" s="3"/>
      <c r="E51" s="93"/>
      <c r="F51" s="94">
        <f>$AH$4</f>
        <v>1.2</v>
      </c>
      <c r="G51" s="48"/>
      <c r="H51" s="31"/>
      <c r="I51" s="31"/>
      <c r="J51" s="115" t="s">
        <v>15</v>
      </c>
      <c r="K51" s="115"/>
      <c r="L51" s="115"/>
      <c r="M51" s="115"/>
      <c r="N51" s="115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47">
        <f>F51</f>
        <v>1.2</v>
      </c>
      <c r="AC51" s="49">
        <f>Q45</f>
        <v>1</v>
      </c>
      <c r="AD51" s="2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36.75" customHeight="1" x14ac:dyDescent="0.35">
      <c r="A52" s="1"/>
      <c r="B52" s="1"/>
      <c r="C52" s="1"/>
      <c r="D52" s="3"/>
      <c r="E52" s="116"/>
      <c r="F52" s="117" t="s">
        <v>13</v>
      </c>
      <c r="G52" s="48"/>
      <c r="H52" s="31"/>
      <c r="I52" s="31"/>
      <c r="J52" s="118" t="str">
        <f>2*O44 &amp;" x "&amp; AD52 &amp; " cm"</f>
        <v>48,8 x 17 cm</v>
      </c>
      <c r="K52" s="118"/>
      <c r="L52" s="118"/>
      <c r="M52" s="118"/>
      <c r="N52" s="118"/>
      <c r="O52" s="31"/>
      <c r="P52" s="51"/>
      <c r="Q52" s="105">
        <f>$T$3</f>
        <v>7</v>
      </c>
      <c r="R52" s="52"/>
      <c r="T52" s="31"/>
      <c r="U52" s="31"/>
      <c r="V52" s="31"/>
      <c r="W52" s="31"/>
      <c r="X52" s="31"/>
      <c r="Y52" s="31"/>
      <c r="Z52" s="31"/>
      <c r="AA52" s="31"/>
      <c r="AB52" s="119" t="s">
        <v>13</v>
      </c>
      <c r="AC52" s="109" t="s">
        <v>12</v>
      </c>
      <c r="AD52" s="110">
        <f>$AH$3</f>
        <v>17</v>
      </c>
      <c r="AE52" s="11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36.75" customHeight="1" x14ac:dyDescent="0.35">
      <c r="A53" s="1"/>
      <c r="B53" s="1"/>
      <c r="C53" s="1"/>
      <c r="D53" s="3"/>
      <c r="E53" s="116"/>
      <c r="F53" s="117"/>
      <c r="G53" s="48"/>
      <c r="H53" s="31"/>
      <c r="I53" s="112" t="s">
        <v>31</v>
      </c>
      <c r="J53" s="112"/>
      <c r="K53" s="112"/>
      <c r="L53" s="112"/>
      <c r="M53" s="112"/>
      <c r="N53" s="112"/>
      <c r="O53" s="112"/>
      <c r="P53" s="51"/>
      <c r="Q53" s="105"/>
      <c r="S53" s="113" t="s">
        <v>26</v>
      </c>
      <c r="T53" s="113"/>
      <c r="U53" s="113"/>
      <c r="V53" s="113"/>
      <c r="W53" s="31"/>
      <c r="X53" s="31"/>
      <c r="Y53" s="31"/>
      <c r="Z53" s="31"/>
      <c r="AA53" s="31"/>
      <c r="AB53" s="119"/>
      <c r="AC53" s="109"/>
      <c r="AD53" s="110"/>
      <c r="AE53" s="11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36.75" customHeight="1" x14ac:dyDescent="0.35">
      <c r="A54" s="1"/>
      <c r="B54" s="1"/>
      <c r="C54" s="1"/>
      <c r="D54" s="3"/>
      <c r="E54" s="92"/>
      <c r="F54" s="31"/>
      <c r="G54" s="48"/>
      <c r="H54" s="31"/>
      <c r="I54" s="31"/>
      <c r="J54" s="31"/>
      <c r="K54" s="31"/>
      <c r="L54" s="31"/>
      <c r="M54" s="31"/>
      <c r="N54" s="31"/>
      <c r="O54" s="31"/>
      <c r="P54" s="51"/>
      <c r="Q54" s="54"/>
      <c r="R54" s="52"/>
      <c r="S54" s="65">
        <f>$T$2</f>
        <v>21</v>
      </c>
      <c r="T54" s="31"/>
      <c r="U54" s="31"/>
      <c r="V54" s="31"/>
      <c r="W54" s="31"/>
      <c r="X54" s="31"/>
      <c r="Y54" s="31"/>
      <c r="Z54" s="31"/>
      <c r="AA54" s="31"/>
      <c r="AB54" s="55"/>
      <c r="AD54" s="20"/>
      <c r="AE54" s="3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36.75" customHeight="1" x14ac:dyDescent="0.35">
      <c r="A55" s="1"/>
      <c r="B55" s="1"/>
      <c r="C55" s="1"/>
      <c r="D55" s="3"/>
      <c r="E55" s="92"/>
      <c r="F55" s="58"/>
      <c r="G55" s="57"/>
      <c r="H55" s="58"/>
      <c r="I55" s="58"/>
      <c r="J55" s="58"/>
      <c r="K55" s="58"/>
      <c r="L55" s="58"/>
      <c r="M55" s="58"/>
      <c r="N55" s="58"/>
      <c r="O55" s="58"/>
      <c r="P55" s="59"/>
      <c r="Q55" s="60"/>
      <c r="R55" s="60"/>
      <c r="S55" s="58"/>
      <c r="T55" s="58"/>
      <c r="U55" s="58"/>
      <c r="V55" s="58"/>
      <c r="W55" s="58"/>
      <c r="X55" s="58"/>
      <c r="Y55" s="58"/>
      <c r="Z55" s="58"/>
      <c r="AA55" s="58"/>
      <c r="AB55" s="61"/>
      <c r="AC55" s="62"/>
      <c r="AD55" s="20"/>
      <c r="AE55" s="3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36.75" customHeight="1" thickBot="1" x14ac:dyDescent="0.4">
      <c r="A56" s="1"/>
      <c r="B56" s="1"/>
      <c r="C56" s="1"/>
      <c r="D56" s="3"/>
      <c r="E56" s="10"/>
      <c r="F56" s="33"/>
      <c r="G56" s="48"/>
      <c r="H56" s="31"/>
      <c r="I56" s="28"/>
      <c r="J56" s="114" t="s">
        <v>14</v>
      </c>
      <c r="K56" s="114"/>
      <c r="L56" s="114"/>
      <c r="M56" s="114"/>
      <c r="N56" s="114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64"/>
      <c r="AC56" s="40"/>
      <c r="AD56" s="20"/>
      <c r="AE56" s="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36.75" customHeight="1" thickBot="1" x14ac:dyDescent="0.4">
      <c r="A57" s="1"/>
      <c r="B57" s="1"/>
      <c r="C57" s="1"/>
      <c r="D57" s="3"/>
      <c r="E57" s="101"/>
      <c r="F57" s="102">
        <f>G45</f>
        <v>4</v>
      </c>
      <c r="G57" s="33"/>
      <c r="H57" s="31"/>
      <c r="I57" s="28"/>
      <c r="J57" s="104" t="s">
        <v>17</v>
      </c>
      <c r="K57" s="104"/>
      <c r="L57" s="104"/>
      <c r="M57" s="104"/>
      <c r="N57" s="104"/>
      <c r="O57" s="31"/>
      <c r="P57" s="31"/>
      <c r="Q57" s="105">
        <f>Q47</f>
        <v>4</v>
      </c>
      <c r="S57" s="53" t="s">
        <v>27</v>
      </c>
      <c r="T57" s="31"/>
      <c r="U57" s="31"/>
      <c r="V57" s="31"/>
      <c r="W57" s="31"/>
      <c r="X57" s="31"/>
      <c r="Y57" s="31"/>
      <c r="Z57" s="31"/>
      <c r="AA57" s="32"/>
      <c r="AB57" s="34"/>
      <c r="AC57" s="106">
        <f>G45</f>
        <v>4</v>
      </c>
      <c r="AD57" s="20"/>
      <c r="AE57" s="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36.75" customHeight="1" thickBot="1" x14ac:dyDescent="0.4">
      <c r="A58" s="1"/>
      <c r="B58" s="1"/>
      <c r="C58" s="1"/>
      <c r="D58" s="3"/>
      <c r="E58" s="101"/>
      <c r="F58" s="103"/>
      <c r="G58" s="31"/>
      <c r="H58" s="33"/>
      <c r="I58" s="31"/>
      <c r="J58" s="108" t="s">
        <v>30</v>
      </c>
      <c r="K58" s="108"/>
      <c r="L58" s="108"/>
      <c r="M58" s="108"/>
      <c r="N58" s="108"/>
      <c r="O58" s="31"/>
      <c r="P58" s="65"/>
      <c r="Q58" s="105"/>
      <c r="R58" s="66"/>
      <c r="S58" s="31"/>
      <c r="T58" s="31"/>
      <c r="U58" s="31"/>
      <c r="V58" s="31"/>
      <c r="W58" s="31"/>
      <c r="X58" s="31"/>
      <c r="Y58" s="31"/>
      <c r="Z58" s="32"/>
      <c r="AA58" s="31"/>
      <c r="AB58" s="34"/>
      <c r="AC58" s="107"/>
      <c r="AD58" s="20"/>
      <c r="AE58" s="3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36.75" customHeight="1" thickBot="1" x14ac:dyDescent="0.3">
      <c r="A59" s="1"/>
      <c r="B59" s="1"/>
      <c r="C59" s="1"/>
      <c r="D59" s="3"/>
      <c r="E59" s="10"/>
      <c r="F59" s="68"/>
      <c r="G59" s="68"/>
      <c r="H59" s="68"/>
      <c r="I59" s="69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68"/>
      <c r="AA59" s="68"/>
      <c r="AB59" s="72"/>
      <c r="AC59" s="40"/>
      <c r="AD59" s="20"/>
      <c r="AE59" s="3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36.75" customHeight="1" thickBot="1" x14ac:dyDescent="0.3">
      <c r="A60" s="1"/>
      <c r="B60" s="1"/>
      <c r="C60" s="1"/>
      <c r="D60" s="3"/>
      <c r="E60" s="10"/>
      <c r="F60" s="74"/>
      <c r="G60" s="99">
        <f>G45</f>
        <v>4</v>
      </c>
      <c r="H60" s="100"/>
      <c r="I60" s="74"/>
      <c r="J60" s="75"/>
      <c r="K60" s="74"/>
      <c r="L60" s="74"/>
      <c r="M60" s="74"/>
      <c r="N60" s="74"/>
      <c r="O60" s="74"/>
      <c r="P60" s="76"/>
      <c r="Q60" s="77">
        <f>Q45</f>
        <v>1</v>
      </c>
      <c r="R60" s="78"/>
      <c r="S60" s="78" t="s">
        <v>11</v>
      </c>
      <c r="T60" s="78"/>
      <c r="U60" s="74"/>
      <c r="V60" s="74"/>
      <c r="W60" s="74"/>
      <c r="X60" s="79"/>
      <c r="Y60" s="80"/>
      <c r="Z60" s="99">
        <f>G45</f>
        <v>4</v>
      </c>
      <c r="AA60" s="100"/>
      <c r="AB60" s="74"/>
      <c r="AC60" s="81"/>
      <c r="AD60" s="20"/>
      <c r="AE60" s="3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3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</sheetData>
  <sheetProtection algorithmName="SHA-512" hashValue="llhazmmA50/za8bZfHt0vKgdG6vZ+P3N9tGh8lyx/it3Fdl3qyf0TaSZveaCgO/qUnxASTvvgfoSvUBhb/aUyA==" saltValue="B+SZ+Fo0oGHZ1dNc7nsKYw==" spinCount="100000" sheet="1" objects="1" scenarios="1"/>
  <mergeCells count="90">
    <mergeCell ref="C1:D1"/>
    <mergeCell ref="C2:D2"/>
    <mergeCell ref="AD15:AD16"/>
    <mergeCell ref="AC20:AC21"/>
    <mergeCell ref="Z23:AA23"/>
    <mergeCell ref="Z8:AA8"/>
    <mergeCell ref="G7:H7"/>
    <mergeCell ref="G8:H8"/>
    <mergeCell ref="H11:H12"/>
    <mergeCell ref="O7:S7"/>
    <mergeCell ref="G23:H23"/>
    <mergeCell ref="E20:E21"/>
    <mergeCell ref="E10:E11"/>
    <mergeCell ref="AC10:AC11"/>
    <mergeCell ref="E15:E16"/>
    <mergeCell ref="F15:F16"/>
    <mergeCell ref="AC15:AC16"/>
    <mergeCell ref="AB15:AB16"/>
    <mergeCell ref="J15:N15"/>
    <mergeCell ref="F47:F48"/>
    <mergeCell ref="S53:V53"/>
    <mergeCell ref="E52:E53"/>
    <mergeCell ref="F52:F53"/>
    <mergeCell ref="AB52:AB53"/>
    <mergeCell ref="E47:E48"/>
    <mergeCell ref="I48:O48"/>
    <mergeCell ref="G45:H45"/>
    <mergeCell ref="J56:N56"/>
    <mergeCell ref="I53:O53"/>
    <mergeCell ref="AC57:AC58"/>
    <mergeCell ref="G60:H60"/>
    <mergeCell ref="Z60:AA60"/>
    <mergeCell ref="AC52:AC53"/>
    <mergeCell ref="I11:O11"/>
    <mergeCell ref="G41:H41"/>
    <mergeCell ref="Z41:AA41"/>
    <mergeCell ref="G42:H42"/>
    <mergeCell ref="AE52:AE53"/>
    <mergeCell ref="Z42:AA42"/>
    <mergeCell ref="O44:S44"/>
    <mergeCell ref="Q47:Q48"/>
    <mergeCell ref="J51:N51"/>
    <mergeCell ref="J52:N52"/>
    <mergeCell ref="Q52:Q53"/>
    <mergeCell ref="AD52:AD53"/>
    <mergeCell ref="Z45:AA45"/>
    <mergeCell ref="AC47:AC48"/>
    <mergeCell ref="H48:H49"/>
    <mergeCell ref="G44:H44"/>
    <mergeCell ref="J19:N19"/>
    <mergeCell ref="J20:N20"/>
    <mergeCell ref="J21:N21"/>
    <mergeCell ref="I16:O16"/>
    <mergeCell ref="S16:V16"/>
    <mergeCell ref="AC29:AC30"/>
    <mergeCell ref="H30:H31"/>
    <mergeCell ref="O26:S26"/>
    <mergeCell ref="Q29:Q30"/>
    <mergeCell ref="I30:O30"/>
    <mergeCell ref="AC34:AC35"/>
    <mergeCell ref="AD34:AD35"/>
    <mergeCell ref="J38:N38"/>
    <mergeCell ref="E39:E40"/>
    <mergeCell ref="J39:N39"/>
    <mergeCell ref="Q39:Q40"/>
    <mergeCell ref="AC39:AC40"/>
    <mergeCell ref="J40:N40"/>
    <mergeCell ref="I35:O35"/>
    <mergeCell ref="S35:V35"/>
    <mergeCell ref="E34:E35"/>
    <mergeCell ref="F34:F35"/>
    <mergeCell ref="AB34:AB35"/>
    <mergeCell ref="J34:N34"/>
    <mergeCell ref="Q34:Q35"/>
    <mergeCell ref="H1:H5"/>
    <mergeCell ref="T1:Z1"/>
    <mergeCell ref="E57:E58"/>
    <mergeCell ref="J57:N57"/>
    <mergeCell ref="Q57:Q58"/>
    <mergeCell ref="J58:N58"/>
    <mergeCell ref="F57:F58"/>
    <mergeCell ref="G26:H26"/>
    <mergeCell ref="G27:H27"/>
    <mergeCell ref="Z27:AA27"/>
    <mergeCell ref="E29:E30"/>
    <mergeCell ref="J33:N33"/>
    <mergeCell ref="Q20:Q21"/>
    <mergeCell ref="Q15:Q16"/>
    <mergeCell ref="Q10:Q11"/>
    <mergeCell ref="J14:N14"/>
  </mergeCells>
  <hyperlinks>
    <hyperlink ref="C1" r:id="rId1" display="https://www.youtube.com/watch?time_continue=370&amp;v=wDj3DVWK5QU&amp;feature=emb_logo" xr:uid="{5802A6D9-7DF4-4BDD-9E14-8A49B6F0A31E}"/>
    <hyperlink ref="C2" r:id="rId2" display="https://www.youtube.com/watch?time_continue=3&amp;v=O4fVeskWrm8&amp;feature=emb_logo" xr:uid="{AEFCC7BB-A22C-4ADC-BB0A-BE9800102E31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fitToHeight="3" orientation="landscape" horizontalDpi="4294967294" verticalDpi="0" r:id="rId3"/>
  <rowBreaks count="2" manualBreakCount="2">
    <brk id="24" min="3" max="30" man="1"/>
    <brk id="42" min="3" max="3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man</vt:lpstr>
      <vt:lpstr>woman</vt:lpstr>
      <vt:lpstr>man!Oblast_tisku</vt:lpstr>
      <vt:lpstr>woman!Oblast_tisku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cp:lastPrinted>2020-04-22T19:57:53Z</cp:lastPrinted>
  <dcterms:created xsi:type="dcterms:W3CDTF">2020-04-19T04:34:16Z</dcterms:created>
  <dcterms:modified xsi:type="dcterms:W3CDTF">2020-04-25T19:53:47Z</dcterms:modified>
</cp:coreProperties>
</file>